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hidePivotFieldList="1" defaultThemeVersion="124226"/>
  <xr:revisionPtr revIDLastSave="0" documentId="8_{B602630B-1094-434B-9806-1CF0A1EA796B}" xr6:coauthVersionLast="47" xr6:coauthVersionMax="47" xr10:uidLastSave="{00000000-0000-0000-0000-000000000000}"/>
  <bookViews>
    <workbookView xWindow="-110" yWindow="-110" windowWidth="19420" windowHeight="11500" tabRatio="985" xr2:uid="{00000000-000D-0000-FFFF-FFFF00000000}"/>
  </bookViews>
  <sheets>
    <sheet name="All Measures by FHRA" sheetId="14" r:id="rId1"/>
    <sheet name="All Measures by Ward" sheetId="7" r:id="rId2"/>
    <sheet name="FSP SOA Breakdown" sheetId="6" r:id="rId3"/>
    <sheet name="FSP Additonal Measures" sheetId="13" r:id="rId4"/>
  </sheets>
  <definedNames>
    <definedName name="_xlcn.WorksheetConnection_EYFSP2023AnalysisEY.xlsxTable11" hidden="1">Table1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Table1" name="Table1" connection="WorksheetConnection_EYFSP 2023 Analysis EY.xlsx!Table1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13" l="1"/>
  <c r="J39" i="13"/>
  <c r="F34" i="13"/>
  <c r="D33" i="13"/>
  <c r="D25" i="13"/>
  <c r="G39" i="13"/>
  <c r="D39" i="13"/>
  <c r="J38" i="13"/>
  <c r="G38" i="13"/>
  <c r="D38" i="13"/>
  <c r="I37" i="13"/>
  <c r="H37" i="13"/>
  <c r="F37" i="13"/>
  <c r="E37" i="13"/>
  <c r="C37" i="13"/>
  <c r="B37" i="13"/>
  <c r="J36" i="13"/>
  <c r="G36" i="13"/>
  <c r="D36" i="13"/>
  <c r="J35" i="13"/>
  <c r="G35" i="13"/>
  <c r="D35" i="13"/>
  <c r="H34" i="13"/>
  <c r="J34" i="13" s="1"/>
  <c r="E34" i="13"/>
  <c r="C34" i="13"/>
  <c r="B34" i="13"/>
  <c r="J33" i="13"/>
  <c r="G33" i="13"/>
  <c r="J32" i="13"/>
  <c r="G32" i="13"/>
  <c r="D32" i="13"/>
  <c r="I31" i="13"/>
  <c r="H31" i="13"/>
  <c r="F31" i="13"/>
  <c r="E31" i="13"/>
  <c r="C31" i="13"/>
  <c r="B31" i="13"/>
  <c r="D24" i="13"/>
  <c r="D23" i="13"/>
  <c r="D22" i="13"/>
  <c r="D16" i="13"/>
  <c r="D15" i="13"/>
  <c r="D14" i="13"/>
  <c r="D7" i="13"/>
  <c r="D6" i="13"/>
  <c r="D5" i="13"/>
  <c r="I85" i="13"/>
  <c r="H85" i="13"/>
  <c r="F85" i="13"/>
  <c r="E85" i="13"/>
  <c r="C85" i="13"/>
  <c r="B85" i="13"/>
  <c r="F68" i="13"/>
  <c r="I68" i="13"/>
  <c r="J68" i="13" s="1"/>
  <c r="H68" i="13"/>
  <c r="E68" i="13"/>
  <c r="C68" i="13"/>
  <c r="B68" i="13"/>
  <c r="B51" i="13"/>
  <c r="H51" i="13"/>
  <c r="J51" i="13" s="1"/>
  <c r="E51" i="13"/>
  <c r="G51" i="13" s="1"/>
  <c r="C51" i="13"/>
  <c r="D51" i="13" s="1"/>
  <c r="C54" i="13"/>
  <c r="J70" i="13"/>
  <c r="G70" i="13"/>
  <c r="D70" i="13"/>
  <c r="J87" i="13"/>
  <c r="G87" i="13"/>
  <c r="D87" i="13"/>
  <c r="J86" i="13"/>
  <c r="G86" i="13"/>
  <c r="D86" i="13"/>
  <c r="J69" i="13"/>
  <c r="G69" i="13"/>
  <c r="D69" i="13"/>
  <c r="J53" i="13"/>
  <c r="J52" i="13"/>
  <c r="G53" i="13"/>
  <c r="G52" i="13"/>
  <c r="D52" i="13"/>
  <c r="D53" i="13"/>
  <c r="S23" i="13"/>
  <c r="N23" i="13"/>
  <c r="I23" i="13"/>
  <c r="I15" i="13"/>
  <c r="N15" i="13"/>
  <c r="S15" i="13"/>
  <c r="S6" i="13"/>
  <c r="I6" i="13"/>
  <c r="N6" i="13"/>
  <c r="I5" i="13"/>
  <c r="G88" i="13"/>
  <c r="I54" i="13"/>
  <c r="H54" i="13"/>
  <c r="I48" i="13"/>
  <c r="H48" i="13"/>
  <c r="F54" i="13"/>
  <c r="E54" i="13"/>
  <c r="F48" i="13"/>
  <c r="E48" i="13"/>
  <c r="D56" i="13"/>
  <c r="B54" i="13"/>
  <c r="C48" i="13"/>
  <c r="B48" i="13"/>
  <c r="J56" i="13"/>
  <c r="G56" i="13"/>
  <c r="J55" i="13"/>
  <c r="G55" i="13"/>
  <c r="D55" i="13"/>
  <c r="J50" i="13"/>
  <c r="G50" i="13"/>
  <c r="D50" i="13"/>
  <c r="J49" i="13"/>
  <c r="G49" i="13"/>
  <c r="D49" i="13"/>
  <c r="J90" i="13"/>
  <c r="G90" i="13"/>
  <c r="D90" i="13"/>
  <c r="J89" i="13"/>
  <c r="G89" i="13"/>
  <c r="D89" i="13"/>
  <c r="J88" i="13"/>
  <c r="C88" i="13"/>
  <c r="J84" i="13"/>
  <c r="G84" i="13"/>
  <c r="D84" i="13"/>
  <c r="J83" i="13"/>
  <c r="G83" i="13"/>
  <c r="D83" i="13"/>
  <c r="I82" i="13"/>
  <c r="H82" i="13"/>
  <c r="F82" i="13"/>
  <c r="E82" i="13"/>
  <c r="C82" i="13"/>
  <c r="B82" i="13"/>
  <c r="J73" i="13"/>
  <c r="G73" i="13"/>
  <c r="D73" i="13"/>
  <c r="J72" i="13"/>
  <c r="G72" i="13"/>
  <c r="D72" i="13"/>
  <c r="J71" i="13"/>
  <c r="G71" i="13"/>
  <c r="D71" i="13"/>
  <c r="J67" i="13"/>
  <c r="G67" i="13"/>
  <c r="D67" i="13"/>
  <c r="J66" i="13"/>
  <c r="G66" i="13"/>
  <c r="D66" i="13"/>
  <c r="J65" i="13"/>
  <c r="G65" i="13"/>
  <c r="C65" i="13"/>
  <c r="B65" i="13"/>
  <c r="J41" i="13" l="1"/>
  <c r="J31" i="13"/>
  <c r="G42" i="13"/>
  <c r="G34" i="13"/>
  <c r="G31" i="13"/>
  <c r="G41" i="13"/>
  <c r="G37" i="13"/>
  <c r="D42" i="13"/>
  <c r="D34" i="13"/>
  <c r="D31" i="13"/>
  <c r="D41" i="13"/>
  <c r="D37" i="13"/>
  <c r="J42" i="13"/>
  <c r="J37" i="13"/>
  <c r="D17" i="13"/>
  <c r="D8" i="13"/>
  <c r="D68" i="13"/>
  <c r="G85" i="13"/>
  <c r="J85" i="13"/>
  <c r="D85" i="13"/>
  <c r="G68" i="13"/>
  <c r="G93" i="13"/>
  <c r="D75" i="13"/>
  <c r="J82" i="13"/>
  <c r="D88" i="13"/>
  <c r="D58" i="13"/>
  <c r="D54" i="13"/>
  <c r="D92" i="13"/>
  <c r="D59" i="13"/>
  <c r="G75" i="13"/>
  <c r="D65" i="13"/>
  <c r="J92" i="13"/>
  <c r="G82" i="13"/>
  <c r="G54" i="13"/>
  <c r="D48" i="13"/>
  <c r="J54" i="13"/>
  <c r="J48" i="13"/>
  <c r="J58" i="13"/>
  <c r="J59" i="13"/>
  <c r="G48" i="13"/>
  <c r="G59" i="13"/>
  <c r="G58" i="13"/>
  <c r="D82" i="13"/>
  <c r="G92" i="13"/>
  <c r="J75" i="13"/>
  <c r="G76" i="13"/>
  <c r="D76" i="13"/>
  <c r="J76" i="13"/>
  <c r="D93" i="13"/>
  <c r="J93" i="13"/>
  <c r="I24" i="13" l="1"/>
  <c r="I22" i="13"/>
  <c r="I7" i="13"/>
  <c r="I8" i="13" s="1"/>
  <c r="N5" i="13"/>
  <c r="I16" i="13"/>
  <c r="I14" i="13"/>
  <c r="I17" i="13" s="1"/>
  <c r="B22" i="14"/>
  <c r="B15" i="14"/>
  <c r="B11" i="14"/>
  <c r="B7" i="14"/>
  <c r="B6" i="14" s="1"/>
  <c r="I25" i="13" l="1"/>
  <c r="S22" i="13"/>
  <c r="S16" i="13"/>
  <c r="S14" i="13"/>
  <c r="N16" i="13"/>
  <c r="N14" i="13"/>
  <c r="N7" i="13"/>
  <c r="N8" i="13" s="1"/>
  <c r="S7" i="13"/>
  <c r="S5" i="13"/>
  <c r="S24" i="13"/>
  <c r="N24" i="13"/>
  <c r="N22" i="13"/>
  <c r="S8" i="13" l="1"/>
  <c r="N25" i="13"/>
  <c r="S17" i="13"/>
  <c r="S25" i="13"/>
  <c r="N17" i="1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17244D7-3BDD-4F69-ADAB-141E2FC565AD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34F790FC-1EEE-4B87-ACCD-220D14A370B8}" name="WorksheetConnection_EYFSP 2023 Analysis EY.xlsx!Table1" type="102" refreshedVersion="8" minRefreshableVersion="5">
    <extLst>
      <ext xmlns:x15="http://schemas.microsoft.com/office/spreadsheetml/2010/11/main" uri="{DE250136-89BD-433C-8126-D09CA5730AF9}">
        <x15:connection id="Table1">
          <x15:rangePr sourceName="_xlcn.WorksheetConnection_EYFSP2023AnalysisEY.xlsxTable11"/>
        </x15:connection>
      </ext>
    </extLst>
  </connection>
</connections>
</file>

<file path=xl/sharedStrings.xml><?xml version="1.0" encoding="utf-8"?>
<sst xmlns="http://schemas.openxmlformats.org/spreadsheetml/2006/main" count="324" uniqueCount="86">
  <si>
    <t>Understanding the world</t>
  </si>
  <si>
    <t>Expressive Arts</t>
  </si>
  <si>
    <t>Lower Valley</t>
  </si>
  <si>
    <t>Elland</t>
  </si>
  <si>
    <t>Field Lane</t>
  </si>
  <si>
    <t>Wellholme</t>
  </si>
  <si>
    <t>Upper Valley</t>
  </si>
  <si>
    <t>Todmorden</t>
  </si>
  <si>
    <t>Hebden Vale</t>
  </si>
  <si>
    <t>Halifax North and East</t>
  </si>
  <si>
    <t>Ovenden Innovations</t>
  </si>
  <si>
    <t>Ash Green</t>
  </si>
  <si>
    <t>Kevin Pearce</t>
  </si>
  <si>
    <t>Illingworth</t>
  </si>
  <si>
    <t>Creations</t>
  </si>
  <si>
    <t>Central Halifax</t>
  </si>
  <si>
    <t>Boothtown</t>
  </si>
  <si>
    <t>Jubilee</t>
  </si>
  <si>
    <t>Sunshine</t>
  </si>
  <si>
    <t>New Road</t>
  </si>
  <si>
    <t>Little Stars</t>
  </si>
  <si>
    <t>Siddal</t>
  </si>
  <si>
    <t>Area</t>
  </si>
  <si>
    <t>LA Data</t>
  </si>
  <si>
    <t>% of children at Expected or Exceeding levels</t>
  </si>
  <si>
    <t xml:space="preserve">% of children who achieve at least the expected standard </t>
  </si>
  <si>
    <t>Prime Learning Goals</t>
  </si>
  <si>
    <t>Specific Areas of Learning</t>
  </si>
  <si>
    <t>**Average point score is taken across the full 17 Early Learning Goals (ELGs)</t>
  </si>
  <si>
    <t>*Good Level of Development is % of children who have achieved at least the expected level in the ELGs in the prime areas of learning (Personal, Social and Emotional Development; Physical Development; Communication and Language) and in the specified areas of Mathematics and Literacy</t>
  </si>
  <si>
    <t>Literature</t>
  </si>
  <si>
    <t xml:space="preserve">Cohort no. </t>
  </si>
  <si>
    <t xml:space="preserve">Communication </t>
  </si>
  <si>
    <t xml:space="preserve">Physical </t>
  </si>
  <si>
    <t xml:space="preserve">PSED </t>
  </si>
  <si>
    <t xml:space="preserve">Maths </t>
  </si>
  <si>
    <t xml:space="preserve">Good Level of Development* </t>
  </si>
  <si>
    <t xml:space="preserve">Average Total Points** </t>
  </si>
  <si>
    <t>% achieving GLD</t>
  </si>
  <si>
    <t>Achievement gap between the lowest attaining 20% of children and the mean average</t>
  </si>
  <si>
    <t>Total</t>
  </si>
  <si>
    <t>Brighouse</t>
  </si>
  <si>
    <t>Calder</t>
  </si>
  <si>
    <t>Greetland and Stainland</t>
  </si>
  <si>
    <t>Hipperholme and Lightcliffe</t>
  </si>
  <si>
    <t>Illingworth and Mixenden</t>
  </si>
  <si>
    <t>Luddendenfoot</t>
  </si>
  <si>
    <t>Northowram and Shelf</t>
  </si>
  <si>
    <t>Ovenden</t>
  </si>
  <si>
    <t>Park</t>
  </si>
  <si>
    <t>Rastrick</t>
  </si>
  <si>
    <t>Ryburn</t>
  </si>
  <si>
    <t>Skircoat</t>
  </si>
  <si>
    <t>Sowerby Bridge</t>
  </si>
  <si>
    <t>Town</t>
  </si>
  <si>
    <t>Warley</t>
  </si>
  <si>
    <t>Ward</t>
  </si>
  <si>
    <t>Number of Children achieving a good level of development by % deprivation and by Ward</t>
  </si>
  <si>
    <t>SEN</t>
  </si>
  <si>
    <t>Female</t>
  </si>
  <si>
    <t>Summer</t>
  </si>
  <si>
    <t>Male</t>
  </si>
  <si>
    <t>Spring</t>
  </si>
  <si>
    <t>Autumn</t>
  </si>
  <si>
    <t>EAL</t>
  </si>
  <si>
    <t>National</t>
  </si>
  <si>
    <t>Local</t>
  </si>
  <si>
    <t>GLD</t>
  </si>
  <si>
    <t>% Achieving</t>
  </si>
  <si>
    <t>FSM</t>
  </si>
  <si>
    <t>Nexus report - EYFSP Benchmarks (AOLS)</t>
  </si>
  <si>
    <t>Early Years FSP Analysis</t>
  </si>
  <si>
    <t xml:space="preserve"> Female</t>
  </si>
  <si>
    <t>England***</t>
  </si>
  <si>
    <t>Gender and Term of Birth</t>
  </si>
  <si>
    <t>% of children who achieve at least the expected standard by the Ward residing in</t>
  </si>
  <si>
    <t>Y&amp;H</t>
  </si>
  <si>
    <t>Gap between Calderdale and National</t>
  </si>
  <si>
    <t>Kevin Pearce (NS)****</t>
  </si>
  <si>
    <t>****NS = Northowram and Shelf</t>
  </si>
  <si>
    <t>Number achieving GLD</t>
  </si>
  <si>
    <t>Total in area</t>
  </si>
  <si>
    <t>Source: Nexus EYFSP 2025 - EYFSP data is analysed by child's home postcode, number of children does not include children who were recorded as absent or living outside of Calderdale and attending a Calderdale school</t>
  </si>
  <si>
    <t>*** Available Autumn 2025</t>
  </si>
  <si>
    <t>Source: EYFSP data is analysed by child's home postcode, number of children does not include children who were recorded as absent or living outside of Calderdale and attending a Calderdale school</t>
  </si>
  <si>
    <t>*** % taken from NCER, this will change once the DFE release National FSP results in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</si>
</sst>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76" x14ac:knownFonts="1">
    <font>
      <sz val="11"/>
      <color theme="1"/>
      <name val="Calibri"/>
      <family val="2"/>
      <scheme val="minor"/>
    </font>
    <font>
      <sz val="11"/>
      <color theme="1"/>
      <name val="MS Sans Serif"/>
      <family val="2"/>
    </font>
    <font>
      <sz val="11"/>
      <color theme="1"/>
      <name val="MS Sans Serif"/>
      <family val="2"/>
    </font>
    <font>
      <sz val="11"/>
      <color theme="1"/>
      <name val="MS Sans Serif"/>
      <family val="2"/>
    </font>
    <font>
      <sz val="11"/>
      <color theme="1"/>
      <name val="MS Sans Serif"/>
      <family val="2"/>
    </font>
    <font>
      <sz val="11"/>
      <color theme="1"/>
      <name val="MS Sans Serif"/>
      <family val="2"/>
    </font>
    <font>
      <sz val="11"/>
      <color theme="1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Tahoma"/>
      <family val="2"/>
    </font>
    <font>
      <sz val="10"/>
      <color theme="0"/>
      <name val="Calibri"/>
      <family val="2"/>
    </font>
    <font>
      <sz val="10"/>
      <color rgb="FF9C0006"/>
      <name val="Calibri"/>
      <family val="2"/>
    </font>
    <font>
      <b/>
      <sz val="10"/>
      <color rgb="FFFA7D00"/>
      <name val="Calibri"/>
      <family val="2"/>
    </font>
    <font>
      <b/>
      <sz val="10"/>
      <color theme="0"/>
      <name val="Calibri"/>
      <family val="2"/>
    </font>
    <font>
      <i/>
      <sz val="10"/>
      <color rgb="FF7F7F7F"/>
      <name val="Calibri"/>
      <family val="2"/>
    </font>
    <font>
      <sz val="10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0"/>
      <color rgb="FF3F3F76"/>
      <name val="Calibri"/>
      <family val="2"/>
    </font>
    <font>
      <sz val="10"/>
      <color rgb="FFFA7D00"/>
      <name val="Calibri"/>
      <family val="2"/>
    </font>
    <font>
      <sz val="10"/>
      <color rgb="FF9C6500"/>
      <name val="Calibri"/>
      <family val="2"/>
    </font>
    <font>
      <b/>
      <sz val="10"/>
      <color rgb="FF3F3F3F"/>
      <name val="Calibri"/>
      <family val="2"/>
    </font>
    <font>
      <sz val="10"/>
      <color rgb="FFFF0000"/>
      <name val="Calibri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5"/>
      <color theme="3"/>
      <name val="MS Sans Serif"/>
      <family val="2"/>
    </font>
    <font>
      <b/>
      <sz val="13"/>
      <color theme="3"/>
      <name val="MS Sans Serif"/>
      <family val="2"/>
    </font>
    <font>
      <b/>
      <sz val="11"/>
      <color theme="3"/>
      <name val="MS Sans Serif"/>
      <family val="2"/>
    </font>
    <font>
      <sz val="11"/>
      <color rgb="FF006100"/>
      <name val="MS Sans Serif"/>
      <family val="2"/>
    </font>
    <font>
      <sz val="11"/>
      <color rgb="FF9C0006"/>
      <name val="MS Sans Serif"/>
      <family val="2"/>
    </font>
    <font>
      <sz val="11"/>
      <color rgb="FF9C6500"/>
      <name val="MS Sans Serif"/>
      <family val="2"/>
    </font>
    <font>
      <sz val="11"/>
      <color rgb="FF3F3F76"/>
      <name val="MS Sans Serif"/>
      <family val="2"/>
    </font>
    <font>
      <b/>
      <sz val="11"/>
      <color rgb="FF3F3F3F"/>
      <name val="MS Sans Serif"/>
      <family val="2"/>
    </font>
    <font>
      <b/>
      <sz val="11"/>
      <color rgb="FFFA7D00"/>
      <name val="MS Sans Serif"/>
      <family val="2"/>
    </font>
    <font>
      <sz val="11"/>
      <color rgb="FFFA7D00"/>
      <name val="MS Sans Serif"/>
      <family val="2"/>
    </font>
    <font>
      <b/>
      <sz val="11"/>
      <color theme="0"/>
      <name val="MS Sans Serif"/>
      <family val="2"/>
    </font>
    <font>
      <sz val="11"/>
      <color rgb="FFFF0000"/>
      <name val="MS Sans Serif"/>
      <family val="2"/>
    </font>
    <font>
      <i/>
      <sz val="11"/>
      <color rgb="FF7F7F7F"/>
      <name val="MS Sans Serif"/>
      <family val="2"/>
    </font>
    <font>
      <b/>
      <sz val="11"/>
      <color theme="1"/>
      <name val="MS Sans Serif"/>
      <family val="2"/>
    </font>
    <font>
      <sz val="11"/>
      <color theme="0"/>
      <name val="MS Sans Serif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10"/>
      <color theme="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562">
    <xf numFmtId="0" fontId="0" fillId="0" borderId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7" fillId="8" borderId="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3" fillId="32" borderId="0" applyNumberFormat="0" applyBorder="0" applyAlignment="0" applyProtection="0"/>
    <xf numFmtId="0" fontId="24" fillId="0" borderId="0"/>
    <xf numFmtId="0" fontId="26" fillId="0" borderId="0"/>
    <xf numFmtId="0" fontId="24" fillId="10" borderId="0" applyNumberFormat="0" applyBorder="0" applyAlignment="0" applyProtection="0"/>
    <xf numFmtId="0" fontId="24" fillId="14" borderId="0" applyNumberFormat="0" applyBorder="0" applyAlignment="0" applyProtection="0"/>
    <xf numFmtId="0" fontId="24" fillId="18" borderId="0" applyNumberFormat="0" applyBorder="0" applyAlignment="0" applyProtection="0"/>
    <xf numFmtId="0" fontId="24" fillId="22" borderId="0" applyNumberFormat="0" applyBorder="0" applyAlignment="0" applyProtection="0"/>
    <xf numFmtId="0" fontId="24" fillId="26" borderId="0" applyNumberFormat="0" applyBorder="0" applyAlignment="0" applyProtection="0"/>
    <xf numFmtId="0" fontId="24" fillId="30" borderId="0" applyNumberFormat="0" applyBorder="0" applyAlignment="0" applyProtection="0"/>
    <xf numFmtId="0" fontId="24" fillId="11" borderId="0" applyNumberFormat="0" applyBorder="0" applyAlignment="0" applyProtection="0"/>
    <xf numFmtId="0" fontId="24" fillId="15" borderId="0" applyNumberFormat="0" applyBorder="0" applyAlignment="0" applyProtection="0"/>
    <xf numFmtId="0" fontId="24" fillId="19" borderId="0" applyNumberFormat="0" applyBorder="0" applyAlignment="0" applyProtection="0"/>
    <xf numFmtId="0" fontId="24" fillId="23" borderId="0" applyNumberFormat="0" applyBorder="0" applyAlignment="0" applyProtection="0"/>
    <xf numFmtId="0" fontId="24" fillId="27" borderId="0" applyNumberFormat="0" applyBorder="0" applyAlignment="0" applyProtection="0"/>
    <xf numFmtId="0" fontId="24" fillId="31" borderId="0" applyNumberFormat="0" applyBorder="0" applyAlignment="0" applyProtection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7" fillId="9" borderId="0" applyNumberFormat="0" applyBorder="0" applyAlignment="0" applyProtection="0"/>
    <xf numFmtId="0" fontId="27" fillId="13" borderId="0" applyNumberFormat="0" applyBorder="0" applyAlignment="0" applyProtection="0"/>
    <xf numFmtId="0" fontId="27" fillId="17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28" fillId="3" borderId="0" applyNumberFormat="0" applyBorder="0" applyAlignment="0" applyProtection="0"/>
    <xf numFmtId="0" fontId="29" fillId="6" borderId="4" applyNumberFormat="0" applyAlignment="0" applyProtection="0"/>
    <xf numFmtId="0" fontId="30" fillId="7" borderId="7" applyNumberFormat="0" applyAlignment="0" applyProtection="0"/>
    <xf numFmtId="0" fontId="31" fillId="0" borderId="0" applyNumberFormat="0" applyFill="0" applyBorder="0" applyAlignment="0" applyProtection="0"/>
    <xf numFmtId="0" fontId="32" fillId="2" borderId="0" applyNumberFormat="0" applyBorder="0" applyAlignment="0" applyProtection="0"/>
    <xf numFmtId="0" fontId="33" fillId="0" borderId="1" applyNumberFormat="0" applyFill="0" applyAlignment="0" applyProtection="0"/>
    <xf numFmtId="0" fontId="34" fillId="0" borderId="2" applyNumberFormat="0" applyFill="0" applyAlignment="0" applyProtection="0"/>
    <xf numFmtId="0" fontId="35" fillId="0" borderId="3" applyNumberFormat="0" applyFill="0" applyAlignment="0" applyProtection="0"/>
    <xf numFmtId="0" fontId="35" fillId="0" borderId="0" applyNumberFormat="0" applyFill="0" applyBorder="0" applyAlignment="0" applyProtection="0"/>
    <xf numFmtId="0" fontId="36" fillId="5" borderId="4" applyNumberFormat="0" applyAlignment="0" applyProtection="0"/>
    <xf numFmtId="0" fontId="37" fillId="0" borderId="6" applyNumberFormat="0" applyFill="0" applyAlignment="0" applyProtection="0"/>
    <xf numFmtId="0" fontId="38" fillId="4" borderId="0" applyNumberFormat="0" applyBorder="0" applyAlignment="0" applyProtection="0"/>
    <xf numFmtId="0" fontId="24" fillId="8" borderId="8" applyNumberFormat="0" applyFont="0" applyAlignment="0" applyProtection="0"/>
    <xf numFmtId="0" fontId="39" fillId="6" borderId="5" applyNumberFormat="0" applyAlignment="0" applyProtection="0"/>
    <xf numFmtId="0" fontId="25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6" fillId="0" borderId="0"/>
    <xf numFmtId="0" fontId="43" fillId="0" borderId="1" applyNumberFormat="0" applyFill="0" applyAlignment="0" applyProtection="0"/>
    <xf numFmtId="0" fontId="44" fillId="0" borderId="2" applyNumberFormat="0" applyFill="0" applyAlignment="0" applyProtection="0"/>
    <xf numFmtId="0" fontId="45" fillId="0" borderId="3" applyNumberFormat="0" applyFill="0" applyAlignment="0" applyProtection="0"/>
    <xf numFmtId="0" fontId="45" fillId="0" borderId="0" applyNumberFormat="0" applyFill="0" applyBorder="0" applyAlignment="0" applyProtection="0"/>
    <xf numFmtId="0" fontId="46" fillId="2" borderId="0" applyNumberFormat="0" applyBorder="0" applyAlignment="0" applyProtection="0"/>
    <xf numFmtId="0" fontId="47" fillId="3" borderId="0" applyNumberFormat="0" applyBorder="0" applyAlignment="0" applyProtection="0"/>
    <xf numFmtId="0" fontId="48" fillId="4" borderId="0" applyNumberFormat="0" applyBorder="0" applyAlignment="0" applyProtection="0"/>
    <xf numFmtId="0" fontId="49" fillId="5" borderId="4" applyNumberFormat="0" applyAlignment="0" applyProtection="0"/>
    <xf numFmtId="0" fontId="50" fillId="6" borderId="5" applyNumberFormat="0" applyAlignment="0" applyProtection="0"/>
    <xf numFmtId="0" fontId="51" fillId="6" borderId="4" applyNumberFormat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4" fillId="0" borderId="0" applyNumberFormat="0" applyFill="0" applyBorder="0" applyAlignment="0" applyProtection="0"/>
    <xf numFmtId="0" fontId="6" fillId="8" borderId="8" applyNumberFormat="0" applyFont="0" applyAlignment="0" applyProtection="0"/>
    <xf numFmtId="0" fontId="55" fillId="0" borderId="0" applyNumberFormat="0" applyFill="0" applyBorder="0" applyAlignment="0" applyProtection="0"/>
    <xf numFmtId="0" fontId="56" fillId="0" borderId="9" applyNumberFormat="0" applyFill="0" applyAlignment="0" applyProtection="0"/>
    <xf numFmtId="0" fontId="57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57" fillId="28" borderId="0" applyNumberFormat="0" applyBorder="0" applyAlignment="0" applyProtection="0"/>
    <xf numFmtId="0" fontId="57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7" fillId="32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3" fillId="9" borderId="0" applyNumberFormat="0" applyBorder="0" applyAlignment="0" applyProtection="0"/>
    <xf numFmtId="0" fontId="23" fillId="13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23" fillId="29" borderId="0" applyNumberFormat="0" applyBorder="0" applyAlignment="0" applyProtection="0"/>
    <xf numFmtId="0" fontId="13" fillId="3" borderId="0" applyNumberFormat="0" applyBorder="0" applyAlignment="0" applyProtection="0"/>
    <xf numFmtId="0" fontId="17" fillId="6" borderId="4" applyNumberFormat="0" applyAlignment="0" applyProtection="0"/>
    <xf numFmtId="0" fontId="19" fillId="7" borderId="7" applyNumberFormat="0" applyAlignment="0" applyProtection="0"/>
    <xf numFmtId="0" fontId="2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5" fillId="5" borderId="4" applyNumberFormat="0" applyAlignment="0" applyProtection="0"/>
    <xf numFmtId="0" fontId="18" fillId="0" borderId="6" applyNumberFormat="0" applyFill="0" applyAlignment="0" applyProtection="0"/>
    <xf numFmtId="0" fontId="14" fillId="4" borderId="0" applyNumberFormat="0" applyBorder="0" applyAlignment="0" applyProtection="0"/>
    <xf numFmtId="0" fontId="7" fillId="8" borderId="8" applyNumberFormat="0" applyFont="0" applyAlignment="0" applyProtection="0"/>
    <xf numFmtId="0" fontId="16" fillId="6" borderId="5" applyNumberFormat="0" applyAlignment="0" applyProtection="0"/>
    <xf numFmtId="0" fontId="22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33" fillId="0" borderId="1" applyNumberFormat="0" applyFill="0" applyAlignment="0" applyProtection="0"/>
    <xf numFmtId="0" fontId="34" fillId="0" borderId="2" applyNumberFormat="0" applyFill="0" applyAlignment="0" applyProtection="0"/>
    <xf numFmtId="0" fontId="35" fillId="0" borderId="3" applyNumberFormat="0" applyFill="0" applyAlignment="0" applyProtection="0"/>
    <xf numFmtId="0" fontId="35" fillId="0" borderId="0" applyNumberFormat="0" applyFill="0" applyBorder="0" applyAlignment="0" applyProtection="0"/>
    <xf numFmtId="0" fontId="32" fillId="2" borderId="0" applyNumberFormat="0" applyBorder="0" applyAlignment="0" applyProtection="0"/>
    <xf numFmtId="0" fontId="28" fillId="3" borderId="0" applyNumberFormat="0" applyBorder="0" applyAlignment="0" applyProtection="0"/>
    <xf numFmtId="0" fontId="38" fillId="4" borderId="0" applyNumberFormat="0" applyBorder="0" applyAlignment="0" applyProtection="0"/>
    <xf numFmtId="0" fontId="36" fillId="5" borderId="4" applyNumberFormat="0" applyAlignment="0" applyProtection="0"/>
    <xf numFmtId="0" fontId="39" fillId="6" borderId="5" applyNumberFormat="0" applyAlignment="0" applyProtection="0"/>
    <xf numFmtId="0" fontId="29" fillId="6" borderId="4" applyNumberFormat="0" applyAlignment="0" applyProtection="0"/>
    <xf numFmtId="0" fontId="37" fillId="0" borderId="6" applyNumberFormat="0" applyFill="0" applyAlignment="0" applyProtection="0"/>
    <xf numFmtId="0" fontId="30" fillId="7" borderId="7" applyNumberFormat="0" applyAlignment="0" applyProtection="0"/>
    <xf numFmtId="0" fontId="40" fillId="0" borderId="0" applyNumberFormat="0" applyFill="0" applyBorder="0" applyAlignment="0" applyProtection="0"/>
    <xf numFmtId="0" fontId="24" fillId="8" borderId="8" applyNumberFormat="0" applyFont="0" applyAlignment="0" applyProtection="0"/>
    <xf numFmtId="0" fontId="31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7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27" fillId="32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4" fillId="0" borderId="0"/>
    <xf numFmtId="0" fontId="26" fillId="0" borderId="0"/>
    <xf numFmtId="0" fontId="24" fillId="10" borderId="0" applyNumberFormat="0" applyBorder="0" applyAlignment="0" applyProtection="0"/>
    <xf numFmtId="0" fontId="24" fillId="14" borderId="0" applyNumberFormat="0" applyBorder="0" applyAlignment="0" applyProtection="0"/>
    <xf numFmtId="0" fontId="24" fillId="18" borderId="0" applyNumberFormat="0" applyBorder="0" applyAlignment="0" applyProtection="0"/>
    <xf numFmtId="0" fontId="24" fillId="22" borderId="0" applyNumberFormat="0" applyBorder="0" applyAlignment="0" applyProtection="0"/>
    <xf numFmtId="0" fontId="24" fillId="26" borderId="0" applyNumberFormat="0" applyBorder="0" applyAlignment="0" applyProtection="0"/>
    <xf numFmtId="0" fontId="24" fillId="30" borderId="0" applyNumberFormat="0" applyBorder="0" applyAlignment="0" applyProtection="0"/>
    <xf numFmtId="0" fontId="24" fillId="11" borderId="0" applyNumberFormat="0" applyBorder="0" applyAlignment="0" applyProtection="0"/>
    <xf numFmtId="0" fontId="24" fillId="15" borderId="0" applyNumberFormat="0" applyBorder="0" applyAlignment="0" applyProtection="0"/>
    <xf numFmtId="0" fontId="24" fillId="19" borderId="0" applyNumberFormat="0" applyBorder="0" applyAlignment="0" applyProtection="0"/>
    <xf numFmtId="0" fontId="24" fillId="23" borderId="0" applyNumberFormat="0" applyBorder="0" applyAlignment="0" applyProtection="0"/>
    <xf numFmtId="0" fontId="24" fillId="27" borderId="0" applyNumberFormat="0" applyBorder="0" applyAlignment="0" applyProtection="0"/>
    <xf numFmtId="0" fontId="24" fillId="31" borderId="0" applyNumberFormat="0" applyBorder="0" applyAlignment="0" applyProtection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7" fillId="9" borderId="0" applyNumberFormat="0" applyBorder="0" applyAlignment="0" applyProtection="0"/>
    <xf numFmtId="0" fontId="27" fillId="13" borderId="0" applyNumberFormat="0" applyBorder="0" applyAlignment="0" applyProtection="0"/>
    <xf numFmtId="0" fontId="27" fillId="17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28" fillId="3" borderId="0" applyNumberFormat="0" applyBorder="0" applyAlignment="0" applyProtection="0"/>
    <xf numFmtId="0" fontId="29" fillId="6" borderId="4" applyNumberFormat="0" applyAlignment="0" applyProtection="0"/>
    <xf numFmtId="0" fontId="30" fillId="7" borderId="7" applyNumberFormat="0" applyAlignment="0" applyProtection="0"/>
    <xf numFmtId="0" fontId="31" fillId="0" borderId="0" applyNumberFormat="0" applyFill="0" applyBorder="0" applyAlignment="0" applyProtection="0"/>
    <xf numFmtId="0" fontId="32" fillId="2" borderId="0" applyNumberFormat="0" applyBorder="0" applyAlignment="0" applyProtection="0"/>
    <xf numFmtId="0" fontId="33" fillId="0" borderId="1" applyNumberFormat="0" applyFill="0" applyAlignment="0" applyProtection="0"/>
    <xf numFmtId="0" fontId="34" fillId="0" borderId="2" applyNumberFormat="0" applyFill="0" applyAlignment="0" applyProtection="0"/>
    <xf numFmtId="0" fontId="35" fillId="0" borderId="3" applyNumberFormat="0" applyFill="0" applyAlignment="0" applyProtection="0"/>
    <xf numFmtId="0" fontId="35" fillId="0" borderId="0" applyNumberFormat="0" applyFill="0" applyBorder="0" applyAlignment="0" applyProtection="0"/>
    <xf numFmtId="0" fontId="36" fillId="5" borderId="4" applyNumberFormat="0" applyAlignment="0" applyProtection="0"/>
    <xf numFmtId="0" fontId="37" fillId="0" borderId="6" applyNumberFormat="0" applyFill="0" applyAlignment="0" applyProtection="0"/>
    <xf numFmtId="0" fontId="38" fillId="4" borderId="0" applyNumberFormat="0" applyBorder="0" applyAlignment="0" applyProtection="0"/>
    <xf numFmtId="0" fontId="24" fillId="8" borderId="8" applyNumberFormat="0" applyFont="0" applyAlignment="0" applyProtection="0"/>
    <xf numFmtId="0" fontId="39" fillId="6" borderId="5" applyNumberFormat="0" applyAlignment="0" applyProtection="0"/>
    <xf numFmtId="0" fontId="25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9" fontId="4" fillId="0" borderId="0" applyFont="0" applyFill="0" applyBorder="0" applyAlignment="0" applyProtection="0"/>
    <xf numFmtId="0" fontId="7" fillId="0" borderId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7" fillId="8" borderId="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3" fillId="32" borderId="0" applyNumberFormat="0" applyBorder="0" applyAlignment="0" applyProtection="0"/>
    <xf numFmtId="0" fontId="4" fillId="0" borderId="0"/>
    <xf numFmtId="0" fontId="43" fillId="0" borderId="1" applyNumberFormat="0" applyFill="0" applyAlignment="0" applyProtection="0"/>
    <xf numFmtId="0" fontId="44" fillId="0" borderId="2" applyNumberFormat="0" applyFill="0" applyAlignment="0" applyProtection="0"/>
    <xf numFmtId="0" fontId="45" fillId="0" borderId="3" applyNumberFormat="0" applyFill="0" applyAlignment="0" applyProtection="0"/>
    <xf numFmtId="0" fontId="45" fillId="0" borderId="0" applyNumberFormat="0" applyFill="0" applyBorder="0" applyAlignment="0" applyProtection="0"/>
    <xf numFmtId="0" fontId="46" fillId="2" borderId="0" applyNumberFormat="0" applyBorder="0" applyAlignment="0" applyProtection="0"/>
    <xf numFmtId="0" fontId="47" fillId="3" borderId="0" applyNumberFormat="0" applyBorder="0" applyAlignment="0" applyProtection="0"/>
    <xf numFmtId="0" fontId="48" fillId="4" borderId="0" applyNumberFormat="0" applyBorder="0" applyAlignment="0" applyProtection="0"/>
    <xf numFmtId="0" fontId="49" fillId="5" borderId="4" applyNumberFormat="0" applyAlignment="0" applyProtection="0"/>
    <xf numFmtId="0" fontId="50" fillId="6" borderId="5" applyNumberFormat="0" applyAlignment="0" applyProtection="0"/>
    <xf numFmtId="0" fontId="51" fillId="6" borderId="4" applyNumberFormat="0" applyAlignment="0" applyProtection="0"/>
    <xf numFmtId="0" fontId="52" fillId="0" borderId="6" applyNumberFormat="0" applyFill="0" applyAlignment="0" applyProtection="0"/>
    <xf numFmtId="0" fontId="53" fillId="7" borderId="7" applyNumberFormat="0" applyAlignment="0" applyProtection="0"/>
    <xf numFmtId="0" fontId="54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55" fillId="0" borderId="0" applyNumberFormat="0" applyFill="0" applyBorder="0" applyAlignment="0" applyProtection="0"/>
    <xf numFmtId="0" fontId="56" fillId="0" borderId="9" applyNumberFormat="0" applyFill="0" applyAlignment="0" applyProtection="0"/>
    <xf numFmtId="0" fontId="57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57" fillId="28" borderId="0" applyNumberFormat="0" applyBorder="0" applyAlignment="0" applyProtection="0"/>
    <xf numFmtId="0" fontId="57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57" fillId="32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7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02">
    <xf numFmtId="0" fontId="0" fillId="0" borderId="0" xfId="0"/>
    <xf numFmtId="0" fontId="0" fillId="0" borderId="0" xfId="0"/>
    <xf numFmtId="9" fontId="0" fillId="0" borderId="0" xfId="291" applyFont="1"/>
    <xf numFmtId="9" fontId="0" fillId="0" borderId="0" xfId="291" applyFont="1" applyFill="1"/>
    <xf numFmtId="0" fontId="0" fillId="0" borderId="0" xfId="0" applyFill="1"/>
    <xf numFmtId="0" fontId="41" fillId="0" borderId="0" xfId="0" applyFont="1"/>
    <xf numFmtId="0" fontId="0" fillId="0" borderId="10" xfId="0" applyBorder="1"/>
    <xf numFmtId="0" fontId="22" fillId="0" borderId="0" xfId="0" applyFont="1" applyBorder="1" applyAlignment="1">
      <alignment horizontal="center" vertical="center" wrapText="1"/>
    </xf>
    <xf numFmtId="0" fontId="0" fillId="0" borderId="0" xfId="0" applyNumberFormat="1"/>
    <xf numFmtId="0" fontId="42" fillId="0" borderId="0" xfId="0" applyFont="1"/>
    <xf numFmtId="0" fontId="58" fillId="0" borderId="0" xfId="0" applyNumberFormat="1" applyFont="1"/>
    <xf numFmtId="0" fontId="58" fillId="0" borderId="0" xfId="0" applyFont="1"/>
    <xf numFmtId="0" fontId="41" fillId="0" borderId="0" xfId="0" applyFont="1" applyAlignment="1">
      <alignment horizontal="left" wrapText="1"/>
    </xf>
    <xf numFmtId="0" fontId="22" fillId="0" borderId="0" xfId="0" applyFont="1"/>
    <xf numFmtId="0" fontId="61" fillId="0" borderId="0" xfId="0" applyFont="1"/>
    <xf numFmtId="0" fontId="62" fillId="0" borderId="0" xfId="0" applyFont="1"/>
    <xf numFmtId="0" fontId="59" fillId="0" borderId="0" xfId="0" applyFont="1"/>
    <xf numFmtId="0" fontId="64" fillId="0" borderId="0" xfId="0" applyFont="1"/>
    <xf numFmtId="0" fontId="65" fillId="0" borderId="0" xfId="0" applyFont="1"/>
    <xf numFmtId="0" fontId="60" fillId="0" borderId="0" xfId="0" applyNumberFormat="1" applyFont="1"/>
    <xf numFmtId="0" fontId="60" fillId="0" borderId="0" xfId="0" applyFont="1"/>
    <xf numFmtId="0" fontId="65" fillId="0" borderId="47" xfId="0" applyFont="1" applyFill="1" applyBorder="1" applyAlignment="1">
      <alignment horizontal="center"/>
    </xf>
    <xf numFmtId="0" fontId="65" fillId="0" borderId="11" xfId="0" applyFont="1" applyFill="1" applyBorder="1" applyAlignment="1">
      <alignment horizontal="center"/>
    </xf>
    <xf numFmtId="0" fontId="60" fillId="0" borderId="10" xfId="0" applyFont="1" applyBorder="1"/>
    <xf numFmtId="0" fontId="60" fillId="0" borderId="47" xfId="0" applyFont="1" applyBorder="1"/>
    <xf numFmtId="0" fontId="60" fillId="0" borderId="11" xfId="0" applyFont="1" applyBorder="1"/>
    <xf numFmtId="164" fontId="60" fillId="0" borderId="10" xfId="291" applyNumberFormat="1" applyFont="1" applyBorder="1"/>
    <xf numFmtId="164" fontId="60" fillId="0" borderId="47" xfId="291" applyNumberFormat="1" applyFont="1" applyBorder="1"/>
    <xf numFmtId="164" fontId="60" fillId="0" borderId="11" xfId="291" applyNumberFormat="1" applyFont="1" applyBorder="1"/>
    <xf numFmtId="3" fontId="60" fillId="0" borderId="10" xfId="0" applyNumberFormat="1" applyFont="1" applyBorder="1"/>
    <xf numFmtId="0" fontId="65" fillId="0" borderId="0" xfId="0" applyFont="1" applyBorder="1"/>
    <xf numFmtId="0" fontId="60" fillId="0" borderId="0" xfId="0" applyFont="1" applyBorder="1"/>
    <xf numFmtId="3" fontId="60" fillId="0" borderId="0" xfId="0" applyNumberFormat="1" applyFont="1" applyBorder="1"/>
    <xf numFmtId="164" fontId="65" fillId="0" borderId="0" xfId="291" applyNumberFormat="1" applyFont="1" applyBorder="1"/>
    <xf numFmtId="164" fontId="60" fillId="0" borderId="0" xfId="291" applyNumberFormat="1" applyFont="1" applyBorder="1"/>
    <xf numFmtId="0" fontId="60" fillId="0" borderId="11" xfId="0" applyFont="1" applyFill="1" applyBorder="1" applyAlignment="1">
      <alignment horizontal="center"/>
    </xf>
    <xf numFmtId="0" fontId="65" fillId="0" borderId="0" xfId="0" applyFont="1" applyBorder="1" applyAlignment="1">
      <alignment horizontal="center"/>
    </xf>
    <xf numFmtId="0" fontId="60" fillId="0" borderId="49" xfId="0" applyFont="1" applyBorder="1"/>
    <xf numFmtId="0" fontId="60" fillId="0" borderId="34" xfId="0" applyFont="1" applyBorder="1"/>
    <xf numFmtId="0" fontId="65" fillId="0" borderId="10" xfId="0" applyFont="1" applyBorder="1"/>
    <xf numFmtId="0" fontId="60" fillId="0" borderId="10" xfId="0" applyFont="1" applyBorder="1" applyAlignment="1">
      <alignment horizontal="right"/>
    </xf>
    <xf numFmtId="3" fontId="60" fillId="0" borderId="34" xfId="0" applyNumberFormat="1" applyFont="1" applyBorder="1"/>
    <xf numFmtId="0" fontId="60" fillId="0" borderId="73" xfId="0" applyFont="1" applyBorder="1"/>
    <xf numFmtId="0" fontId="60" fillId="0" borderId="71" xfId="0" applyFont="1" applyBorder="1"/>
    <xf numFmtId="0" fontId="60" fillId="0" borderId="70" xfId="0" applyFont="1" applyBorder="1"/>
    <xf numFmtId="10" fontId="60" fillId="40" borderId="10" xfId="0" applyNumberFormat="1" applyFont="1" applyFill="1" applyBorder="1"/>
    <xf numFmtId="0" fontId="60" fillId="0" borderId="0" xfId="0" applyFont="1" applyBorder="1" applyAlignment="1">
      <alignment horizontal="right"/>
    </xf>
    <xf numFmtId="0" fontId="60" fillId="0" borderId="0" xfId="0" applyFont="1" applyBorder="1" applyAlignment="1">
      <alignment horizontal="center"/>
    </xf>
    <xf numFmtId="10" fontId="60" fillId="40" borderId="0" xfId="0" applyNumberFormat="1" applyFont="1" applyFill="1" applyBorder="1"/>
    <xf numFmtId="0" fontId="65" fillId="0" borderId="34" xfId="0" applyFont="1" applyBorder="1" applyAlignment="1">
      <alignment horizontal="center"/>
    </xf>
    <xf numFmtId="0" fontId="60" fillId="0" borderId="0" xfId="0" applyFont="1" applyAlignment="1">
      <alignment horizontal="right"/>
    </xf>
    <xf numFmtId="10" fontId="60" fillId="0" borderId="0" xfId="0" applyNumberFormat="1" applyFont="1"/>
    <xf numFmtId="0" fontId="65" fillId="0" borderId="50" xfId="0" applyFont="1" applyBorder="1"/>
    <xf numFmtId="0" fontId="60" fillId="0" borderId="50" xfId="0" applyFont="1" applyBorder="1" applyAlignment="1">
      <alignment horizontal="center"/>
    </xf>
    <xf numFmtId="9" fontId="60" fillId="0" borderId="0" xfId="291" applyFont="1"/>
    <xf numFmtId="0" fontId="60" fillId="0" borderId="11" xfId="0" applyFont="1" applyBorder="1" applyAlignment="1">
      <alignment horizontal="right"/>
    </xf>
    <xf numFmtId="10" fontId="60" fillId="40" borderId="36" xfId="0" applyNumberFormat="1" applyFont="1" applyFill="1" applyBorder="1"/>
    <xf numFmtId="0" fontId="60" fillId="0" borderId="47" xfId="0" applyFont="1" applyBorder="1" applyAlignment="1">
      <alignment horizontal="right"/>
    </xf>
    <xf numFmtId="0" fontId="60" fillId="0" borderId="36" xfId="0" applyFont="1" applyBorder="1" applyAlignment="1">
      <alignment horizontal="right"/>
    </xf>
    <xf numFmtId="0" fontId="60" fillId="0" borderId="42" xfId="0" applyFont="1" applyBorder="1"/>
    <xf numFmtId="0" fontId="60" fillId="0" borderId="48" xfId="0" applyFont="1" applyBorder="1"/>
    <xf numFmtId="0" fontId="60" fillId="0" borderId="42" xfId="0" applyFont="1" applyBorder="1" applyAlignment="1">
      <alignment horizontal="right"/>
    </xf>
    <xf numFmtId="0" fontId="60" fillId="0" borderId="48" xfId="0" applyFont="1" applyBorder="1" applyAlignment="1">
      <alignment horizontal="right"/>
    </xf>
    <xf numFmtId="0" fontId="59" fillId="0" borderId="28" xfId="0" applyFont="1" applyBorder="1"/>
    <xf numFmtId="1" fontId="60" fillId="0" borderId="0" xfId="0" applyNumberFormat="1" applyFont="1"/>
    <xf numFmtId="0" fontId="60" fillId="0" borderId="0" xfId="0" applyFont="1" applyAlignment="1">
      <alignment horizontal="center"/>
    </xf>
    <xf numFmtId="0" fontId="65" fillId="0" borderId="28" xfId="0" applyFont="1" applyBorder="1" applyAlignment="1">
      <alignment vertical="center"/>
    </xf>
    <xf numFmtId="0" fontId="65" fillId="0" borderId="54" xfId="0" applyFont="1" applyBorder="1" applyAlignment="1">
      <alignment horizontal="center" vertical="center" wrapText="1"/>
    </xf>
    <xf numFmtId="0" fontId="65" fillId="0" borderId="15" xfId="0" applyFont="1" applyBorder="1" applyAlignment="1">
      <alignment horizontal="center" vertical="center" wrapText="1"/>
    </xf>
    <xf numFmtId="1" fontId="65" fillId="0" borderId="63" xfId="0" applyNumberFormat="1" applyFont="1" applyBorder="1" applyAlignment="1">
      <alignment horizontal="center" vertical="center" wrapText="1"/>
    </xf>
    <xf numFmtId="0" fontId="65" fillId="33" borderId="24" xfId="0" applyFont="1" applyFill="1" applyBorder="1" applyAlignment="1">
      <alignment vertical="center"/>
    </xf>
    <xf numFmtId="0" fontId="65" fillId="33" borderId="54" xfId="0" applyNumberFormat="1" applyFont="1" applyFill="1" applyBorder="1" applyAlignment="1">
      <alignment horizontal="center" vertical="center"/>
    </xf>
    <xf numFmtId="9" fontId="65" fillId="33" borderId="15" xfId="291" applyFont="1" applyFill="1" applyBorder="1" applyAlignment="1">
      <alignment horizontal="center" vertical="center"/>
    </xf>
    <xf numFmtId="1" fontId="65" fillId="33" borderId="63" xfId="0" applyNumberFormat="1" applyFont="1" applyFill="1" applyBorder="1" applyAlignment="1">
      <alignment horizontal="center" vertical="center"/>
    </xf>
    <xf numFmtId="0" fontId="60" fillId="0" borderId="28" xfId="0" applyFont="1" applyBorder="1"/>
    <xf numFmtId="0" fontId="60" fillId="0" borderId="55" xfId="0" applyNumberFormat="1" applyFont="1" applyFill="1" applyBorder="1" applyAlignment="1">
      <alignment horizontal="center"/>
    </xf>
    <xf numFmtId="9" fontId="60" fillId="0" borderId="43" xfId="0" applyNumberFormat="1" applyFont="1" applyFill="1" applyBorder="1" applyAlignment="1">
      <alignment horizontal="center"/>
    </xf>
    <xf numFmtId="0" fontId="60" fillId="0" borderId="64" xfId="0" applyNumberFormat="1" applyFont="1" applyFill="1" applyBorder="1" applyAlignment="1">
      <alignment horizontal="center"/>
    </xf>
    <xf numFmtId="0" fontId="60" fillId="0" borderId="52" xfId="0" applyFont="1" applyBorder="1"/>
    <xf numFmtId="0" fontId="60" fillId="0" borderId="56" xfId="0" applyNumberFormat="1" applyFont="1" applyFill="1" applyBorder="1" applyAlignment="1">
      <alignment horizontal="center"/>
    </xf>
    <xf numFmtId="9" fontId="60" fillId="0" borderId="11" xfId="0" applyNumberFormat="1" applyFont="1" applyFill="1" applyBorder="1" applyAlignment="1">
      <alignment horizontal="center"/>
    </xf>
    <xf numFmtId="0" fontId="60" fillId="0" borderId="65" xfId="0" applyNumberFormat="1" applyFont="1" applyFill="1" applyBorder="1" applyAlignment="1">
      <alignment horizontal="center"/>
    </xf>
    <xf numFmtId="0" fontId="60" fillId="0" borderId="53" xfId="0" applyFont="1" applyBorder="1"/>
    <xf numFmtId="0" fontId="60" fillId="0" borderId="60" xfId="0" applyNumberFormat="1" applyFont="1" applyFill="1" applyBorder="1" applyAlignment="1">
      <alignment horizontal="center"/>
    </xf>
    <xf numFmtId="9" fontId="60" fillId="0" borderId="61" xfId="0" applyNumberFormat="1" applyFont="1" applyFill="1" applyBorder="1" applyAlignment="1">
      <alignment horizontal="center"/>
    </xf>
    <xf numFmtId="0" fontId="60" fillId="0" borderId="66" xfId="0" applyNumberFormat="1" applyFont="1" applyFill="1" applyBorder="1" applyAlignment="1">
      <alignment horizontal="center"/>
    </xf>
    <xf numFmtId="1" fontId="60" fillId="0" borderId="0" xfId="291" applyNumberFormat="1" applyFont="1"/>
    <xf numFmtId="0" fontId="63" fillId="0" borderId="0" xfId="0" applyFont="1" applyAlignment="1">
      <alignment horizontal="left"/>
    </xf>
    <xf numFmtId="0" fontId="66" fillId="0" borderId="0" xfId="0" applyFont="1"/>
    <xf numFmtId="0" fontId="70" fillId="0" borderId="29" xfId="0" applyFont="1" applyFill="1" applyBorder="1"/>
    <xf numFmtId="9" fontId="59" fillId="0" borderId="22" xfId="291" applyFont="1" applyFill="1" applyBorder="1"/>
    <xf numFmtId="0" fontId="65" fillId="0" borderId="51" xfId="0" applyFont="1" applyBorder="1" applyAlignment="1">
      <alignment vertical="center"/>
    </xf>
    <xf numFmtId="0" fontId="72" fillId="0" borderId="12" xfId="0" applyFont="1" applyBorder="1" applyAlignment="1">
      <alignment horizontal="center" vertical="center" wrapText="1"/>
    </xf>
    <xf numFmtId="0" fontId="72" fillId="0" borderId="12" xfId="0" applyFont="1" applyBorder="1" applyAlignment="1">
      <alignment horizontal="center" vertical="center"/>
    </xf>
    <xf numFmtId="0" fontId="72" fillId="0" borderId="25" xfId="0" applyFont="1" applyBorder="1" applyAlignment="1">
      <alignment horizontal="center" vertical="center" textRotation="90" wrapText="1"/>
    </xf>
    <xf numFmtId="0" fontId="72" fillId="0" borderId="12" xfId="0" applyFont="1" applyBorder="1" applyAlignment="1">
      <alignment horizontal="center" vertical="center" textRotation="90" wrapText="1"/>
    </xf>
    <xf numFmtId="0" fontId="72" fillId="0" borderId="12" xfId="0" applyFont="1" applyBorder="1" applyAlignment="1">
      <alignment horizontal="center" vertical="center" textRotation="90"/>
    </xf>
    <xf numFmtId="0" fontId="74" fillId="0" borderId="29" xfId="0" applyFont="1" applyBorder="1"/>
    <xf numFmtId="0" fontId="65" fillId="0" borderId="12" xfId="0" applyFont="1" applyBorder="1" applyAlignment="1">
      <alignment vertical="center"/>
    </xf>
    <xf numFmtId="9" fontId="72" fillId="0" borderId="74" xfId="291" applyFont="1" applyFill="1" applyBorder="1" applyAlignment="1">
      <alignment horizontal="center" vertical="center" wrapText="1"/>
    </xf>
    <xf numFmtId="9" fontId="72" fillId="0" borderId="15" xfId="291" applyFont="1" applyFill="1" applyBorder="1" applyAlignment="1">
      <alignment horizontal="center" vertical="center" wrapText="1"/>
    </xf>
    <xf numFmtId="9" fontId="72" fillId="0" borderId="16" xfId="291" applyFont="1" applyFill="1" applyBorder="1" applyAlignment="1">
      <alignment horizontal="center" vertical="center" wrapText="1"/>
    </xf>
    <xf numFmtId="9" fontId="72" fillId="0" borderId="30" xfId="0" applyNumberFormat="1" applyFont="1" applyBorder="1" applyAlignment="1">
      <alignment horizontal="center" vertical="center" wrapText="1"/>
    </xf>
    <xf numFmtId="9" fontId="72" fillId="0" borderId="32" xfId="0" applyNumberFormat="1" applyFont="1" applyBorder="1" applyAlignment="1">
      <alignment horizontal="center" vertical="center" wrapText="1"/>
    </xf>
    <xf numFmtId="9" fontId="72" fillId="0" borderId="15" xfId="0" applyNumberFormat="1" applyFont="1" applyBorder="1" applyAlignment="1">
      <alignment horizontal="center" vertical="center" wrapText="1"/>
    </xf>
    <xf numFmtId="9" fontId="72" fillId="0" borderId="25" xfId="291" applyFont="1" applyFill="1" applyBorder="1" applyAlignment="1">
      <alignment horizontal="center" vertical="center" wrapText="1"/>
    </xf>
    <xf numFmtId="9" fontId="72" fillId="0" borderId="17" xfId="291" applyFont="1" applyFill="1" applyBorder="1" applyAlignment="1">
      <alignment horizontal="center" vertical="center" wrapText="1"/>
    </xf>
    <xf numFmtId="1" fontId="72" fillId="0" borderId="12" xfId="0" applyNumberFormat="1" applyFont="1" applyBorder="1" applyAlignment="1">
      <alignment horizontal="center" vertical="center"/>
    </xf>
    <xf numFmtId="9" fontId="72" fillId="0" borderId="12" xfId="291" applyFont="1" applyFill="1" applyBorder="1" applyAlignment="1">
      <alignment horizontal="center" vertical="center"/>
    </xf>
    <xf numFmtId="0" fontId="65" fillId="33" borderId="12" xfId="0" applyFont="1" applyFill="1" applyBorder="1" applyAlignment="1">
      <alignment vertical="center"/>
    </xf>
    <xf numFmtId="0" fontId="72" fillId="33" borderId="12" xfId="0" applyFont="1" applyFill="1" applyBorder="1" applyAlignment="1">
      <alignment horizontal="center" vertical="center"/>
    </xf>
    <xf numFmtId="9" fontId="72" fillId="33" borderId="74" xfId="291" applyFont="1" applyFill="1" applyBorder="1" applyAlignment="1">
      <alignment horizontal="center" vertical="center" wrapText="1"/>
    </xf>
    <xf numFmtId="9" fontId="72" fillId="33" borderId="15" xfId="291" applyFont="1" applyFill="1" applyBorder="1" applyAlignment="1">
      <alignment horizontal="center" vertical="center" wrapText="1"/>
    </xf>
    <xf numFmtId="9" fontId="72" fillId="33" borderId="16" xfId="291" applyFont="1" applyFill="1" applyBorder="1" applyAlignment="1">
      <alignment horizontal="center" vertical="center" wrapText="1"/>
    </xf>
    <xf numFmtId="9" fontId="72" fillId="33" borderId="30" xfId="0" applyNumberFormat="1" applyFont="1" applyFill="1" applyBorder="1" applyAlignment="1">
      <alignment horizontal="center" vertical="center" wrapText="1"/>
    </xf>
    <xf numFmtId="9" fontId="72" fillId="33" borderId="32" xfId="0" applyNumberFormat="1" applyFont="1" applyFill="1" applyBorder="1" applyAlignment="1">
      <alignment horizontal="center" vertical="center" wrapText="1"/>
    </xf>
    <xf numFmtId="9" fontId="72" fillId="33" borderId="15" xfId="0" applyNumberFormat="1" applyFont="1" applyFill="1" applyBorder="1" applyAlignment="1">
      <alignment horizontal="center" vertical="center" wrapText="1"/>
    </xf>
    <xf numFmtId="9" fontId="72" fillId="33" borderId="25" xfId="291" applyFont="1" applyFill="1" applyBorder="1" applyAlignment="1">
      <alignment horizontal="center" vertical="center" wrapText="1"/>
    </xf>
    <xf numFmtId="1" fontId="72" fillId="33" borderId="12" xfId="0" applyNumberFormat="1" applyFont="1" applyFill="1" applyBorder="1" applyAlignment="1">
      <alignment horizontal="center" vertical="center"/>
    </xf>
    <xf numFmtId="9" fontId="72" fillId="33" borderId="12" xfId="291" applyFont="1" applyFill="1" applyBorder="1" applyAlignment="1">
      <alignment horizontal="center" vertical="center"/>
    </xf>
    <xf numFmtId="0" fontId="65" fillId="34" borderId="21" xfId="0" applyFont="1" applyFill="1" applyBorder="1"/>
    <xf numFmtId="0" fontId="72" fillId="34" borderId="31" xfId="0" applyFont="1" applyFill="1" applyBorder="1" applyAlignment="1">
      <alignment horizontal="center"/>
    </xf>
    <xf numFmtId="9" fontId="72" fillId="34" borderId="75" xfId="291" applyFont="1" applyFill="1" applyBorder="1" applyAlignment="1">
      <alignment horizontal="center"/>
    </xf>
    <xf numFmtId="9" fontId="72" fillId="34" borderId="36" xfId="291" applyFont="1" applyFill="1" applyBorder="1" applyAlignment="1">
      <alignment horizontal="center"/>
    </xf>
    <xf numFmtId="9" fontId="72" fillId="34" borderId="37" xfId="291" applyFont="1" applyFill="1" applyBorder="1" applyAlignment="1">
      <alignment horizontal="center"/>
    </xf>
    <xf numFmtId="9" fontId="72" fillId="34" borderId="49" xfId="291" applyFont="1" applyFill="1" applyBorder="1" applyAlignment="1">
      <alignment horizontal="center"/>
    </xf>
    <xf numFmtId="9" fontId="72" fillId="34" borderId="42" xfId="291" applyFont="1" applyFill="1" applyBorder="1" applyAlignment="1">
      <alignment horizontal="center"/>
    </xf>
    <xf numFmtId="9" fontId="72" fillId="34" borderId="38" xfId="291" applyFont="1" applyFill="1" applyBorder="1" applyAlignment="1">
      <alignment horizontal="center"/>
    </xf>
    <xf numFmtId="1" fontId="72" fillId="34" borderId="31" xfId="0" applyNumberFormat="1" applyFont="1" applyFill="1" applyBorder="1" applyAlignment="1">
      <alignment horizontal="center"/>
    </xf>
    <xf numFmtId="0" fontId="60" fillId="0" borderId="18" xfId="0" applyFont="1" applyBorder="1"/>
    <xf numFmtId="0" fontId="74" fillId="0" borderId="18" xfId="0" applyFont="1" applyBorder="1" applyAlignment="1">
      <alignment horizontal="center"/>
    </xf>
    <xf numFmtId="9" fontId="74" fillId="0" borderId="76" xfId="291" applyFont="1" applyFill="1" applyBorder="1" applyAlignment="1">
      <alignment horizontal="center"/>
    </xf>
    <xf numFmtId="9" fontId="74" fillId="0" borderId="10" xfId="291" applyFont="1" applyFill="1" applyBorder="1" applyAlignment="1">
      <alignment horizontal="center"/>
    </xf>
    <xf numFmtId="9" fontId="74" fillId="0" borderId="77" xfId="291" applyFont="1" applyFill="1" applyBorder="1" applyAlignment="1">
      <alignment horizontal="center"/>
    </xf>
    <xf numFmtId="9" fontId="74" fillId="0" borderId="46" xfId="291" applyFont="1" applyFill="1" applyBorder="1" applyAlignment="1">
      <alignment horizontal="center"/>
    </xf>
    <xf numFmtId="9" fontId="74" fillId="0" borderId="34" xfId="291" applyFont="1" applyFill="1" applyBorder="1" applyAlignment="1">
      <alignment horizontal="center"/>
    </xf>
    <xf numFmtId="9" fontId="74" fillId="0" borderId="39" xfId="291" applyFont="1" applyFill="1" applyBorder="1" applyAlignment="1">
      <alignment horizontal="center"/>
    </xf>
    <xf numFmtId="1" fontId="74" fillId="0" borderId="18" xfId="0" applyNumberFormat="1" applyFont="1" applyBorder="1" applyAlignment="1">
      <alignment horizontal="center"/>
    </xf>
    <xf numFmtId="0" fontId="60" fillId="0" borderId="19" xfId="0" applyFont="1" applyBorder="1"/>
    <xf numFmtId="9" fontId="74" fillId="0" borderId="78" xfId="291" applyFont="1" applyFill="1" applyBorder="1" applyAlignment="1">
      <alignment horizontal="center"/>
    </xf>
    <xf numFmtId="9" fontId="74" fillId="0" borderId="13" xfId="291" applyFont="1" applyFill="1" applyBorder="1" applyAlignment="1">
      <alignment horizontal="center"/>
    </xf>
    <xf numFmtId="9" fontId="74" fillId="0" borderId="79" xfId="291" applyFont="1" applyFill="1" applyBorder="1" applyAlignment="1">
      <alignment horizontal="center"/>
    </xf>
    <xf numFmtId="9" fontId="74" fillId="0" borderId="67" xfId="291" applyFont="1" applyFill="1" applyBorder="1" applyAlignment="1">
      <alignment horizontal="center"/>
    </xf>
    <xf numFmtId="9" fontId="74" fillId="0" borderId="35" xfId="291" applyFont="1" applyFill="1" applyBorder="1" applyAlignment="1">
      <alignment horizontal="center"/>
    </xf>
    <xf numFmtId="9" fontId="74" fillId="0" borderId="40" xfId="291" applyFont="1" applyFill="1" applyBorder="1" applyAlignment="1">
      <alignment horizontal="center"/>
    </xf>
    <xf numFmtId="1" fontId="74" fillId="0" borderId="19" xfId="0" applyNumberFormat="1" applyFont="1" applyBorder="1" applyAlignment="1">
      <alignment horizontal="center"/>
    </xf>
    <xf numFmtId="0" fontId="65" fillId="35" borderId="21" xfId="0" applyFont="1" applyFill="1" applyBorder="1"/>
    <xf numFmtId="0" fontId="72" fillId="35" borderId="21" xfId="0" applyFont="1" applyFill="1" applyBorder="1" applyAlignment="1">
      <alignment horizontal="center"/>
    </xf>
    <xf numFmtId="9" fontId="72" fillId="35" borderId="80" xfId="291" applyFont="1" applyFill="1" applyBorder="1" applyAlignment="1">
      <alignment horizontal="center"/>
    </xf>
    <xf numFmtId="9" fontId="72" fillId="35" borderId="20" xfId="291" applyFont="1" applyFill="1" applyBorder="1" applyAlignment="1">
      <alignment horizontal="center"/>
    </xf>
    <xf numFmtId="9" fontId="72" fillId="35" borderId="81" xfId="291" applyFont="1" applyFill="1" applyBorder="1" applyAlignment="1">
      <alignment horizontal="center"/>
    </xf>
    <xf numFmtId="9" fontId="72" fillId="35" borderId="68" xfId="291" applyFont="1" applyFill="1" applyBorder="1" applyAlignment="1">
      <alignment horizontal="center"/>
    </xf>
    <xf numFmtId="9" fontId="72" fillId="35" borderId="33" xfId="291" applyFont="1" applyFill="1" applyBorder="1" applyAlignment="1">
      <alignment horizontal="center"/>
    </xf>
    <xf numFmtId="9" fontId="72" fillId="35" borderId="41" xfId="291" applyFont="1" applyFill="1" applyBorder="1" applyAlignment="1">
      <alignment horizontal="center"/>
    </xf>
    <xf numFmtId="1" fontId="72" fillId="35" borderId="21" xfId="0" applyNumberFormat="1" applyFont="1" applyFill="1" applyBorder="1" applyAlignment="1">
      <alignment horizontal="center"/>
    </xf>
    <xf numFmtId="0" fontId="60" fillId="0" borderId="31" xfId="0" applyFont="1" applyBorder="1"/>
    <xf numFmtId="9" fontId="74" fillId="0" borderId="75" xfId="291" applyFont="1" applyFill="1" applyBorder="1" applyAlignment="1">
      <alignment horizontal="center"/>
    </xf>
    <xf numFmtId="9" fontId="74" fillId="0" borderId="36" xfId="291" applyFont="1" applyFill="1" applyBorder="1" applyAlignment="1">
      <alignment horizontal="center"/>
    </xf>
    <xf numFmtId="9" fontId="74" fillId="0" borderId="37" xfId="291" applyFont="1" applyFill="1" applyBorder="1" applyAlignment="1">
      <alignment horizontal="center"/>
    </xf>
    <xf numFmtId="9" fontId="74" fillId="0" borderId="49" xfId="291" applyFont="1" applyFill="1" applyBorder="1" applyAlignment="1">
      <alignment horizontal="center"/>
    </xf>
    <xf numFmtId="9" fontId="74" fillId="0" borderId="42" xfId="291" applyFont="1" applyFill="1" applyBorder="1" applyAlignment="1">
      <alignment horizontal="center"/>
    </xf>
    <xf numFmtId="9" fontId="74" fillId="0" borderId="38" xfId="291" applyFont="1" applyFill="1" applyBorder="1" applyAlignment="1">
      <alignment horizontal="center"/>
    </xf>
    <xf numFmtId="0" fontId="65" fillId="36" borderId="21" xfId="0" applyFont="1" applyFill="1" applyBorder="1"/>
    <xf numFmtId="0" fontId="72" fillId="36" borderId="21" xfId="0" applyFont="1" applyFill="1" applyBorder="1" applyAlignment="1">
      <alignment horizontal="center"/>
    </xf>
    <xf numFmtId="9" fontId="72" fillId="36" borderId="80" xfId="291" applyFont="1" applyFill="1" applyBorder="1" applyAlignment="1">
      <alignment horizontal="center"/>
    </xf>
    <xf numFmtId="9" fontId="72" fillId="36" borderId="20" xfId="291" applyFont="1" applyFill="1" applyBorder="1" applyAlignment="1">
      <alignment horizontal="center"/>
    </xf>
    <xf numFmtId="9" fontId="72" fillId="36" borderId="81" xfId="291" applyFont="1" applyFill="1" applyBorder="1" applyAlignment="1">
      <alignment horizontal="center"/>
    </xf>
    <xf numFmtId="9" fontId="72" fillId="36" borderId="68" xfId="291" applyFont="1" applyFill="1" applyBorder="1" applyAlignment="1">
      <alignment horizontal="center"/>
    </xf>
    <xf numFmtId="9" fontId="72" fillId="36" borderId="33" xfId="291" applyFont="1" applyFill="1" applyBorder="1" applyAlignment="1">
      <alignment horizontal="center"/>
    </xf>
    <xf numFmtId="9" fontId="72" fillId="36" borderId="41" xfId="291" applyFont="1" applyFill="1" applyBorder="1" applyAlignment="1">
      <alignment horizontal="center"/>
    </xf>
    <xf numFmtId="1" fontId="72" fillId="36" borderId="21" xfId="0" applyNumberFormat="1" applyFont="1" applyFill="1" applyBorder="1" applyAlignment="1">
      <alignment horizontal="center"/>
    </xf>
    <xf numFmtId="0" fontId="74" fillId="0" borderId="18" xfId="0" applyFont="1" applyBorder="1"/>
    <xf numFmtId="0" fontId="75" fillId="0" borderId="0" xfId="0" applyFont="1"/>
    <xf numFmtId="9" fontId="74" fillId="0" borderId="69" xfId="291" applyFont="1" applyFill="1" applyBorder="1" applyAlignment="1">
      <alignment horizontal="center"/>
    </xf>
    <xf numFmtId="0" fontId="67" fillId="37" borderId="21" xfId="0" applyFont="1" applyFill="1" applyBorder="1"/>
    <xf numFmtId="0" fontId="67" fillId="37" borderId="21" xfId="0" applyFont="1" applyFill="1" applyBorder="1" applyAlignment="1">
      <alignment horizontal="center"/>
    </xf>
    <xf numFmtId="9" fontId="67" fillId="37" borderId="80" xfId="291" applyFont="1" applyFill="1" applyBorder="1" applyAlignment="1">
      <alignment horizontal="center"/>
    </xf>
    <xf numFmtId="9" fontId="67" fillId="37" borderId="20" xfId="291" applyFont="1" applyFill="1" applyBorder="1" applyAlignment="1">
      <alignment horizontal="center"/>
    </xf>
    <xf numFmtId="9" fontId="67" fillId="37" borderId="81" xfId="291" applyFont="1" applyFill="1" applyBorder="1" applyAlignment="1">
      <alignment horizontal="center"/>
    </xf>
    <xf numFmtId="9" fontId="67" fillId="37" borderId="68" xfId="291" applyFont="1" applyFill="1" applyBorder="1" applyAlignment="1">
      <alignment horizontal="center"/>
    </xf>
    <xf numFmtId="9" fontId="67" fillId="37" borderId="33" xfId="291" applyFont="1" applyFill="1" applyBorder="1" applyAlignment="1">
      <alignment horizontal="center"/>
    </xf>
    <xf numFmtId="9" fontId="67" fillId="37" borderId="41" xfId="291" applyFont="1" applyFill="1" applyBorder="1" applyAlignment="1">
      <alignment horizontal="center"/>
    </xf>
    <xf numFmtId="1" fontId="67" fillId="37" borderId="21" xfId="0" applyNumberFormat="1" applyFont="1" applyFill="1" applyBorder="1" applyAlignment="1">
      <alignment horizontal="center"/>
    </xf>
    <xf numFmtId="0" fontId="74" fillId="0" borderId="19" xfId="0" applyFont="1" applyBorder="1" applyAlignment="1">
      <alignment horizontal="center"/>
    </xf>
    <xf numFmtId="0" fontId="72" fillId="0" borderId="74" xfId="0" applyFont="1" applyBorder="1" applyAlignment="1">
      <alignment horizontal="center" vertical="center" textRotation="90" wrapText="1"/>
    </xf>
    <xf numFmtId="0" fontId="72" fillId="0" borderId="15" xfId="0" applyFont="1" applyBorder="1" applyAlignment="1">
      <alignment horizontal="center" vertical="center" textRotation="90" wrapText="1"/>
    </xf>
    <xf numFmtId="0" fontId="72" fillId="0" borderId="16" xfId="0" applyFont="1" applyBorder="1" applyAlignment="1">
      <alignment horizontal="center" vertical="center" textRotation="90" wrapText="1"/>
    </xf>
    <xf numFmtId="0" fontId="72" fillId="0" borderId="30" xfId="0" applyFont="1" applyBorder="1" applyAlignment="1">
      <alignment horizontal="center" vertical="center" textRotation="90"/>
    </xf>
    <xf numFmtId="9" fontId="72" fillId="34" borderId="31" xfId="291" applyFont="1" applyFill="1" applyBorder="1" applyAlignment="1">
      <alignment horizontal="center"/>
    </xf>
    <xf numFmtId="9" fontId="74" fillId="0" borderId="18" xfId="0" applyNumberFormat="1" applyFont="1" applyBorder="1" applyAlignment="1">
      <alignment horizontal="center"/>
    </xf>
    <xf numFmtId="9" fontId="72" fillId="35" borderId="21" xfId="291" applyFont="1" applyFill="1" applyBorder="1" applyAlignment="1">
      <alignment horizontal="center"/>
    </xf>
    <xf numFmtId="9" fontId="72" fillId="36" borderId="21" xfId="291" applyFont="1" applyFill="1" applyBorder="1" applyAlignment="1">
      <alignment horizontal="center"/>
    </xf>
    <xf numFmtId="9" fontId="67" fillId="37" borderId="21" xfId="291" applyFont="1" applyFill="1" applyBorder="1" applyAlignment="1">
      <alignment horizontal="center"/>
    </xf>
    <xf numFmtId="9" fontId="74" fillId="0" borderId="19" xfId="0" applyNumberFormat="1" applyFont="1" applyBorder="1" applyAlignment="1">
      <alignment horizontal="center"/>
    </xf>
    <xf numFmtId="0" fontId="60" fillId="0" borderId="34" xfId="0" applyFont="1" applyBorder="1" applyAlignment="1"/>
    <xf numFmtId="0" fontId="60" fillId="0" borderId="46" xfId="0" applyFont="1" applyBorder="1" applyAlignment="1"/>
    <xf numFmtId="0" fontId="65" fillId="0" borderId="10" xfId="0" applyFont="1" applyBorder="1" applyAlignment="1">
      <alignment horizontal="left"/>
    </xf>
    <xf numFmtId="3" fontId="65" fillId="0" borderId="10" xfId="0" applyNumberFormat="1" applyFont="1" applyBorder="1"/>
    <xf numFmtId="164" fontId="65" fillId="0" borderId="10" xfId="291" applyNumberFormat="1" applyFont="1" applyBorder="1"/>
    <xf numFmtId="3" fontId="65" fillId="0" borderId="34" xfId="0" applyNumberFormat="1" applyFont="1" applyBorder="1"/>
    <xf numFmtId="0" fontId="65" fillId="0" borderId="34" xfId="0" applyFont="1" applyBorder="1"/>
    <xf numFmtId="3" fontId="64" fillId="0" borderId="0" xfId="0" applyNumberFormat="1" applyFont="1"/>
    <xf numFmtId="0" fontId="72" fillId="0" borderId="12" xfId="0" applyFont="1" applyBorder="1" applyAlignment="1">
      <alignment horizontal="right" vertical="center"/>
    </xf>
    <xf numFmtId="9" fontId="72" fillId="0" borderId="74" xfId="291" applyFont="1" applyFill="1" applyBorder="1" applyAlignment="1">
      <alignment horizontal="right" vertical="center" wrapText="1"/>
    </xf>
    <xf numFmtId="9" fontId="72" fillId="0" borderId="15" xfId="291" applyFont="1" applyFill="1" applyBorder="1" applyAlignment="1">
      <alignment horizontal="right" vertical="center" wrapText="1"/>
    </xf>
    <xf numFmtId="9" fontId="72" fillId="0" borderId="16" xfId="291" applyFont="1" applyFill="1" applyBorder="1" applyAlignment="1">
      <alignment horizontal="right" vertical="center" wrapText="1"/>
    </xf>
    <xf numFmtId="9" fontId="72" fillId="0" borderId="30" xfId="0" applyNumberFormat="1" applyFont="1" applyBorder="1" applyAlignment="1">
      <alignment horizontal="right" vertical="center" wrapText="1"/>
    </xf>
    <xf numFmtId="9" fontId="72" fillId="0" borderId="32" xfId="0" applyNumberFormat="1" applyFont="1" applyBorder="1" applyAlignment="1">
      <alignment horizontal="right" vertical="center" wrapText="1"/>
    </xf>
    <xf numFmtId="9" fontId="72" fillId="0" borderId="15" xfId="0" applyNumberFormat="1" applyFont="1" applyBorder="1" applyAlignment="1">
      <alignment horizontal="right" vertical="center" wrapText="1"/>
    </xf>
    <xf numFmtId="9" fontId="72" fillId="0" borderId="25" xfId="291" applyFont="1" applyFill="1" applyBorder="1" applyAlignment="1">
      <alignment horizontal="right" vertical="center" wrapText="1"/>
    </xf>
    <xf numFmtId="9" fontId="72" fillId="0" borderId="17" xfId="291" applyFont="1" applyFill="1" applyBorder="1" applyAlignment="1">
      <alignment horizontal="right" vertical="center" wrapText="1"/>
    </xf>
    <xf numFmtId="1" fontId="72" fillId="0" borderId="12" xfId="0" applyNumberFormat="1" applyFont="1" applyBorder="1" applyAlignment="1">
      <alignment horizontal="right" vertical="center"/>
    </xf>
    <xf numFmtId="9" fontId="72" fillId="0" borderId="12" xfId="291" applyFont="1" applyFill="1" applyBorder="1" applyAlignment="1">
      <alignment horizontal="right" vertical="center"/>
    </xf>
    <xf numFmtId="0" fontId="65" fillId="0" borderId="12" xfId="0" applyFont="1" applyBorder="1" applyAlignment="1">
      <alignment horizontal="left" vertical="center"/>
    </xf>
    <xf numFmtId="9" fontId="72" fillId="33" borderId="17" xfId="291" applyNumberFormat="1" applyFont="1" applyFill="1" applyBorder="1" applyAlignment="1">
      <alignment horizontal="center" vertical="center" wrapText="1"/>
    </xf>
    <xf numFmtId="3" fontId="60" fillId="0" borderId="11" xfId="0" applyNumberFormat="1" applyFont="1" applyFill="1" applyBorder="1"/>
    <xf numFmtId="0" fontId="63" fillId="0" borderId="0" xfId="0" applyFont="1" applyAlignment="1"/>
    <xf numFmtId="2" fontId="59" fillId="0" borderId="22" xfId="291" applyNumberFormat="1" applyFont="1" applyFill="1" applyBorder="1"/>
    <xf numFmtId="0" fontId="60" fillId="0" borderId="10" xfId="0" applyFont="1" applyFill="1" applyBorder="1"/>
    <xf numFmtId="0" fontId="59" fillId="0" borderId="52" xfId="0" applyFont="1" applyBorder="1"/>
    <xf numFmtId="0" fontId="59" fillId="0" borderId="53" xfId="0" applyFont="1" applyBorder="1"/>
    <xf numFmtId="0" fontId="72" fillId="33" borderId="23" xfId="0" applyFont="1" applyFill="1" applyBorder="1" applyAlignment="1">
      <alignment horizontal="right" vertical="center"/>
    </xf>
    <xf numFmtId="9" fontId="72" fillId="33" borderId="82" xfId="291" applyFont="1" applyFill="1" applyBorder="1" applyAlignment="1">
      <alignment horizontal="right" vertical="center" wrapText="1"/>
    </xf>
    <xf numFmtId="9" fontId="72" fillId="33" borderId="43" xfId="291" applyFont="1" applyFill="1" applyBorder="1" applyAlignment="1">
      <alignment horizontal="right" vertical="center" wrapText="1"/>
    </xf>
    <xf numFmtId="9" fontId="72" fillId="33" borderId="83" xfId="291" applyFont="1" applyFill="1" applyBorder="1" applyAlignment="1">
      <alignment horizontal="right" vertical="center" wrapText="1"/>
    </xf>
    <xf numFmtId="9" fontId="72" fillId="33" borderId="84" xfId="0" applyNumberFormat="1" applyFont="1" applyFill="1" applyBorder="1" applyAlignment="1">
      <alignment horizontal="right" vertical="center" wrapText="1"/>
    </xf>
    <xf numFmtId="9" fontId="72" fillId="33" borderId="85" xfId="0" applyNumberFormat="1" applyFont="1" applyFill="1" applyBorder="1" applyAlignment="1">
      <alignment horizontal="right" vertical="center" wrapText="1"/>
    </xf>
    <xf numFmtId="9" fontId="72" fillId="33" borderId="43" xfId="0" applyNumberFormat="1" applyFont="1" applyFill="1" applyBorder="1" applyAlignment="1">
      <alignment horizontal="right" vertical="center" wrapText="1"/>
    </xf>
    <xf numFmtId="9" fontId="72" fillId="33" borderId="14" xfId="291" applyFont="1" applyFill="1" applyBorder="1" applyAlignment="1">
      <alignment horizontal="right" vertical="center" wrapText="1"/>
    </xf>
    <xf numFmtId="9" fontId="72" fillId="33" borderId="29" xfId="291" applyNumberFormat="1" applyFont="1" applyFill="1" applyBorder="1" applyAlignment="1">
      <alignment horizontal="right" vertical="center" wrapText="1"/>
    </xf>
    <xf numFmtId="9" fontId="72" fillId="33" borderId="23" xfId="291" applyFont="1" applyFill="1" applyBorder="1" applyAlignment="1">
      <alignment horizontal="right" vertical="center"/>
    </xf>
    <xf numFmtId="0" fontId="59" fillId="0" borderId="73" xfId="0" applyFont="1" applyFill="1" applyBorder="1"/>
    <xf numFmtId="9" fontId="59" fillId="0" borderId="86" xfId="291" applyFont="1" applyFill="1" applyBorder="1"/>
    <xf numFmtId="9" fontId="0" fillId="0" borderId="71" xfId="291" applyFont="1" applyFill="1" applyBorder="1"/>
    <xf numFmtId="2" fontId="59" fillId="0" borderId="86" xfId="291" applyNumberFormat="1" applyFont="1" applyFill="1" applyBorder="1"/>
    <xf numFmtId="9" fontId="59" fillId="0" borderId="87" xfId="291" applyFont="1" applyFill="1" applyBorder="1"/>
    <xf numFmtId="0" fontId="59" fillId="0" borderId="47" xfId="0" applyFont="1" applyFill="1" applyBorder="1"/>
    <xf numFmtId="9" fontId="0" fillId="0" borderId="0" xfId="291" applyFont="1" applyFill="1" applyBorder="1"/>
    <xf numFmtId="9" fontId="59" fillId="0" borderId="88" xfId="291" applyFont="1" applyFill="1" applyBorder="1"/>
    <xf numFmtId="0" fontId="59" fillId="0" borderId="42" xfId="0" applyFont="1" applyFill="1" applyBorder="1"/>
    <xf numFmtId="9" fontId="59" fillId="0" borderId="31" xfId="291" applyFont="1" applyFill="1" applyBorder="1"/>
    <xf numFmtId="9" fontId="0" fillId="0" borderId="48" xfId="291" applyFont="1" applyFill="1" applyBorder="1"/>
    <xf numFmtId="2" fontId="59" fillId="0" borderId="31" xfId="291" applyNumberFormat="1" applyFont="1" applyFill="1" applyBorder="1"/>
    <xf numFmtId="9" fontId="59" fillId="0" borderId="75" xfId="291" applyFont="1" applyFill="1" applyBorder="1"/>
    <xf numFmtId="2" fontId="72" fillId="33" borderId="23" xfId="0" applyNumberFormat="1" applyFont="1" applyFill="1" applyBorder="1" applyAlignment="1">
      <alignment horizontal="right" vertical="center"/>
    </xf>
    <xf numFmtId="0" fontId="60" fillId="0" borderId="23" xfId="0" applyFont="1" applyBorder="1" applyAlignment="1">
      <alignment horizontal="center" wrapText="1"/>
    </xf>
    <xf numFmtId="0" fontId="60" fillId="0" borderId="27" xfId="0" applyFont="1" applyBorder="1" applyAlignment="1">
      <alignment horizontal="center" wrapText="1"/>
    </xf>
    <xf numFmtId="0" fontId="61" fillId="0" borderId="0" xfId="0" applyFont="1" applyAlignment="1">
      <alignment horizontal="left" wrapText="1"/>
    </xf>
    <xf numFmtId="0" fontId="72" fillId="0" borderId="24" xfId="0" applyFont="1" applyBorder="1" applyAlignment="1">
      <alignment horizontal="center" vertical="center"/>
    </xf>
    <xf numFmtId="0" fontId="72" fillId="0" borderId="17" xfId="0" applyFont="1" applyBorder="1" applyAlignment="1">
      <alignment horizontal="center" vertical="center"/>
    </xf>
    <xf numFmtId="0" fontId="72" fillId="0" borderId="25" xfId="0" applyFont="1" applyBorder="1" applyAlignment="1">
      <alignment horizontal="center" vertical="center"/>
    </xf>
    <xf numFmtId="0" fontId="65" fillId="0" borderId="24" xfId="0" applyFont="1" applyBorder="1" applyAlignment="1">
      <alignment horizontal="center" vertical="center"/>
    </xf>
    <xf numFmtId="0" fontId="60" fillId="0" borderId="17" xfId="0" applyFont="1" applyBorder="1"/>
    <xf numFmtId="0" fontId="60" fillId="0" borderId="25" xfId="0" applyFont="1" applyBorder="1"/>
    <xf numFmtId="0" fontId="72" fillId="0" borderId="23" xfId="0" applyFont="1" applyBorder="1" applyAlignment="1">
      <alignment horizontal="center" vertical="center" wrapText="1"/>
    </xf>
    <xf numFmtId="0" fontId="72" fillId="0" borderId="26" xfId="0" applyFont="1" applyBorder="1" applyAlignment="1">
      <alignment horizontal="center" vertical="center" wrapText="1"/>
    </xf>
    <xf numFmtId="0" fontId="72" fillId="0" borderId="14" xfId="0" applyFont="1" applyBorder="1" applyAlignment="1">
      <alignment horizontal="center" vertical="center" wrapText="1"/>
    </xf>
    <xf numFmtId="0" fontId="72" fillId="0" borderId="14" xfId="0" applyFont="1" applyFill="1" applyBorder="1" applyAlignment="1">
      <alignment horizontal="center" vertical="center" wrapText="1"/>
    </xf>
    <xf numFmtId="0" fontId="72" fillId="0" borderId="44" xfId="0" applyFont="1" applyFill="1" applyBorder="1" applyAlignment="1">
      <alignment horizontal="center" vertical="center" wrapText="1"/>
    </xf>
    <xf numFmtId="0" fontId="73" fillId="0" borderId="23" xfId="0" applyFont="1" applyFill="1" applyBorder="1" applyAlignment="1">
      <alignment horizontal="center" wrapText="1"/>
    </xf>
    <xf numFmtId="0" fontId="73" fillId="0" borderId="22" xfId="0" applyFont="1" applyFill="1" applyBorder="1" applyAlignment="1">
      <alignment horizontal="center" wrapText="1"/>
    </xf>
    <xf numFmtId="0" fontId="69" fillId="0" borderId="24" xfId="0" applyFont="1" applyBorder="1" applyAlignment="1">
      <alignment horizontal="center" vertical="center"/>
    </xf>
    <xf numFmtId="0" fontId="68" fillId="0" borderId="17" xfId="0" applyFont="1" applyBorder="1" applyAlignment="1"/>
    <xf numFmtId="0" fontId="68" fillId="0" borderId="25" xfId="0" applyFont="1" applyBorder="1" applyAlignment="1"/>
    <xf numFmtId="0" fontId="71" fillId="0" borderId="24" xfId="0" applyFont="1" applyBorder="1" applyAlignment="1">
      <alignment horizontal="center" vertical="center"/>
    </xf>
    <xf numFmtId="0" fontId="71" fillId="0" borderId="17" xfId="0" applyFont="1" applyBorder="1" applyAlignment="1">
      <alignment horizontal="center" vertical="center"/>
    </xf>
    <xf numFmtId="0" fontId="71" fillId="0" borderId="25" xfId="0" applyFont="1" applyBorder="1" applyAlignment="1">
      <alignment horizontal="center" vertical="center"/>
    </xf>
    <xf numFmtId="0" fontId="72" fillId="0" borderId="22" xfId="0" applyFont="1" applyBorder="1" applyAlignment="1">
      <alignment horizontal="center" vertical="center" wrapText="1"/>
    </xf>
    <xf numFmtId="0" fontId="65" fillId="0" borderId="17" xfId="0" applyFont="1" applyBorder="1" applyAlignment="1">
      <alignment horizontal="center" vertical="center"/>
    </xf>
    <xf numFmtId="0" fontId="65" fillId="0" borderId="25" xfId="0" applyFont="1" applyBorder="1" applyAlignment="1">
      <alignment horizontal="center" vertical="center"/>
    </xf>
    <xf numFmtId="0" fontId="65" fillId="0" borderId="57" xfId="0" applyFont="1" applyBorder="1" applyAlignment="1">
      <alignment horizontal="center" vertical="center"/>
    </xf>
    <xf numFmtId="0" fontId="65" fillId="0" borderId="58" xfId="0" applyFont="1" applyBorder="1" applyAlignment="1">
      <alignment horizontal="center" vertical="center"/>
    </xf>
    <xf numFmtId="0" fontId="65" fillId="0" borderId="59" xfId="0" applyFont="1" applyBorder="1" applyAlignment="1">
      <alignment horizontal="center" vertical="center"/>
    </xf>
    <xf numFmtId="0" fontId="65" fillId="0" borderId="63" xfId="0" applyFont="1" applyBorder="1" applyAlignment="1">
      <alignment horizontal="center" vertical="center"/>
    </xf>
    <xf numFmtId="0" fontId="65" fillId="0" borderId="62" xfId="0" applyFont="1" applyBorder="1" applyAlignment="1">
      <alignment horizontal="center" vertical="center"/>
    </xf>
    <xf numFmtId="0" fontId="65" fillId="38" borderId="10" xfId="0" applyFont="1" applyFill="1" applyBorder="1" applyAlignment="1">
      <alignment horizontal="center"/>
    </xf>
    <xf numFmtId="0" fontId="65" fillId="0" borderId="34" xfId="0" applyFont="1" applyBorder="1" applyAlignment="1">
      <alignment horizontal="center"/>
    </xf>
    <xf numFmtId="0" fontId="65" fillId="0" borderId="45" xfId="0" applyFont="1" applyBorder="1" applyAlignment="1">
      <alignment horizontal="center"/>
    </xf>
    <xf numFmtId="0" fontId="65" fillId="0" borderId="46" xfId="0" applyFont="1" applyBorder="1" applyAlignment="1">
      <alignment horizontal="center"/>
    </xf>
    <xf numFmtId="0" fontId="65" fillId="36" borderId="34" xfId="0" applyFont="1" applyFill="1" applyBorder="1" applyAlignment="1">
      <alignment horizontal="center"/>
    </xf>
    <xf numFmtId="0" fontId="65" fillId="36" borderId="45" xfId="0" applyFont="1" applyFill="1" applyBorder="1" applyAlignment="1">
      <alignment horizontal="center"/>
    </xf>
    <xf numFmtId="0" fontId="65" fillId="36" borderId="46" xfId="0" applyFont="1" applyFill="1" applyBorder="1" applyAlignment="1">
      <alignment horizontal="center"/>
    </xf>
    <xf numFmtId="0" fontId="65" fillId="0" borderId="0" xfId="0" applyFont="1" applyFill="1" applyBorder="1" applyAlignment="1">
      <alignment horizontal="left"/>
    </xf>
    <xf numFmtId="0" fontId="65" fillId="39" borderId="34" xfId="0" applyFont="1" applyFill="1" applyBorder="1" applyAlignment="1">
      <alignment horizontal="center"/>
    </xf>
    <xf numFmtId="0" fontId="65" fillId="39" borderId="45" xfId="0" applyFont="1" applyFill="1" applyBorder="1" applyAlignment="1">
      <alignment horizontal="center"/>
    </xf>
    <xf numFmtId="0" fontId="65" fillId="39" borderId="46" xfId="0" applyFont="1" applyFill="1" applyBorder="1" applyAlignment="1">
      <alignment horizontal="center"/>
    </xf>
    <xf numFmtId="0" fontId="65" fillId="38" borderId="34" xfId="0" applyFont="1" applyFill="1" applyBorder="1" applyAlignment="1">
      <alignment horizontal="center"/>
    </xf>
    <xf numFmtId="0" fontId="65" fillId="38" borderId="45" xfId="0" applyFont="1" applyFill="1" applyBorder="1" applyAlignment="1">
      <alignment horizontal="center"/>
    </xf>
    <xf numFmtId="0" fontId="65" fillId="38" borderId="46" xfId="0" applyFont="1" applyFill="1" applyBorder="1" applyAlignment="1">
      <alignment horizontal="center"/>
    </xf>
    <xf numFmtId="0" fontId="60" fillId="0" borderId="34" xfId="0" applyFont="1" applyBorder="1" applyAlignment="1">
      <alignment horizontal="center"/>
    </xf>
    <xf numFmtId="0" fontId="60" fillId="0" borderId="46" xfId="0" applyFont="1" applyBorder="1" applyAlignment="1">
      <alignment horizontal="center"/>
    </xf>
    <xf numFmtId="0" fontId="65" fillId="39" borderId="10" xfId="0" applyFont="1" applyFill="1" applyBorder="1" applyAlignment="1">
      <alignment horizontal="center"/>
    </xf>
    <xf numFmtId="0" fontId="60" fillId="0" borderId="73" xfId="0" applyFont="1" applyBorder="1" applyAlignment="1">
      <alignment horizontal="center"/>
    </xf>
    <xf numFmtId="0" fontId="60" fillId="0" borderId="72" xfId="0" applyFont="1" applyBorder="1" applyAlignment="1">
      <alignment horizontal="center"/>
    </xf>
    <xf numFmtId="0" fontId="60" fillId="0" borderId="42" xfId="0" applyFont="1" applyBorder="1" applyAlignment="1">
      <alignment horizontal="center"/>
    </xf>
    <xf numFmtId="0" fontId="60" fillId="0" borderId="49" xfId="0" applyFont="1" applyBorder="1" applyAlignment="1">
      <alignment horizontal="center"/>
    </xf>
    <xf numFmtId="0" fontId="65" fillId="36" borderId="10" xfId="0" applyFont="1" applyFill="1" applyBorder="1" applyAlignment="1">
      <alignment horizontal="center"/>
    </xf>
    <xf numFmtId="0" fontId="63" fillId="0" borderId="0" xfId="0" applyFont="1" applyAlignment="1">
      <alignment horizontal="center"/>
    </xf>
    <xf numFmtId="0" fontId="65" fillId="35" borderId="34" xfId="0" applyFont="1" applyFill="1" applyBorder="1" applyAlignment="1">
      <alignment horizontal="center"/>
    </xf>
    <xf numFmtId="0" fontId="65" fillId="35" borderId="45" xfId="0" applyFont="1" applyFill="1" applyBorder="1" applyAlignment="1">
      <alignment horizontal="center"/>
    </xf>
    <xf numFmtId="0" fontId="65" fillId="35" borderId="46" xfId="0" applyFont="1" applyFill="1" applyBorder="1" applyAlignment="1">
      <alignment horizontal="center"/>
    </xf>
    <xf numFmtId="0" fontId="65" fillId="35" borderId="10" xfId="0" applyFont="1" applyFill="1" applyBorder="1" applyAlignment="1">
      <alignment horizontal="center"/>
    </xf>
  </cellXfs>
  <cellStyles count="562">
    <cellStyle name="20% - Accent1" xfId="19" builtinId="30" customBuiltin="1"/>
    <cellStyle name="20% - Accent1 10" xfId="514" xr:uid="{00000000-0005-0000-0000-000001000000}"/>
    <cellStyle name="20% - Accent1 2" xfId="44" xr:uid="{00000000-0005-0000-0000-000002000000}"/>
    <cellStyle name="20% - Accent1 2 2" xfId="126" xr:uid="{00000000-0005-0000-0000-000003000000}"/>
    <cellStyle name="20% - Accent1 2 3" xfId="216" xr:uid="{00000000-0005-0000-0000-000004000000}"/>
    <cellStyle name="20% - Accent1 3" xfId="185" xr:uid="{00000000-0005-0000-0000-000005000000}"/>
    <cellStyle name="20% - Accent1 4" xfId="102" xr:uid="{00000000-0005-0000-0000-000006000000}"/>
    <cellStyle name="20% - Accent1 4 2" xfId="277" xr:uid="{00000000-0005-0000-0000-000007000000}"/>
    <cellStyle name="20% - Accent1 4 3" xfId="396" xr:uid="{00000000-0005-0000-0000-000008000000}"/>
    <cellStyle name="20% - Accent1 4 4" xfId="447" xr:uid="{00000000-0005-0000-0000-000009000000}"/>
    <cellStyle name="20% - Accent1 4 5" xfId="498" xr:uid="{00000000-0005-0000-0000-00000A000000}"/>
    <cellStyle name="20% - Accent1 4 6" xfId="548" xr:uid="{00000000-0005-0000-0000-00000B000000}"/>
    <cellStyle name="20% - Accent1 5" xfId="258" xr:uid="{00000000-0005-0000-0000-00000C000000}"/>
    <cellStyle name="20% - Accent1 5 2" xfId="366" xr:uid="{00000000-0005-0000-0000-00000D000000}"/>
    <cellStyle name="20% - Accent1 5 3" xfId="428" xr:uid="{00000000-0005-0000-0000-00000E000000}"/>
    <cellStyle name="20% - Accent1 5 4" xfId="479" xr:uid="{00000000-0005-0000-0000-00000F000000}"/>
    <cellStyle name="20% - Accent1 5 5" xfId="529" xr:uid="{00000000-0005-0000-0000-000010000000}"/>
    <cellStyle name="20% - Accent1 6" xfId="325" xr:uid="{00000000-0005-0000-0000-000011000000}"/>
    <cellStyle name="20% - Accent1 7" xfId="294" xr:uid="{00000000-0005-0000-0000-000012000000}"/>
    <cellStyle name="20% - Accent1 8" xfId="413" xr:uid="{00000000-0005-0000-0000-000013000000}"/>
    <cellStyle name="20% - Accent1 9" xfId="464" xr:uid="{00000000-0005-0000-0000-000014000000}"/>
    <cellStyle name="20% - Accent2" xfId="23" builtinId="34" customBuiltin="1"/>
    <cellStyle name="20% - Accent2 10" xfId="516" xr:uid="{00000000-0005-0000-0000-000016000000}"/>
    <cellStyle name="20% - Accent2 2" xfId="45" xr:uid="{00000000-0005-0000-0000-000017000000}"/>
    <cellStyle name="20% - Accent2 2 2" xfId="127" xr:uid="{00000000-0005-0000-0000-000018000000}"/>
    <cellStyle name="20% - Accent2 2 3" xfId="217" xr:uid="{00000000-0005-0000-0000-000019000000}"/>
    <cellStyle name="20% - Accent2 3" xfId="189" xr:uid="{00000000-0005-0000-0000-00001A000000}"/>
    <cellStyle name="20% - Accent2 4" xfId="106" xr:uid="{00000000-0005-0000-0000-00001B000000}"/>
    <cellStyle name="20% - Accent2 4 2" xfId="279" xr:uid="{00000000-0005-0000-0000-00001C000000}"/>
    <cellStyle name="20% - Accent2 4 3" xfId="398" xr:uid="{00000000-0005-0000-0000-00001D000000}"/>
    <cellStyle name="20% - Accent2 4 4" xfId="449" xr:uid="{00000000-0005-0000-0000-00001E000000}"/>
    <cellStyle name="20% - Accent2 4 5" xfId="500" xr:uid="{00000000-0005-0000-0000-00001F000000}"/>
    <cellStyle name="20% - Accent2 4 6" xfId="550" xr:uid="{00000000-0005-0000-0000-000020000000}"/>
    <cellStyle name="20% - Accent2 5" xfId="260" xr:uid="{00000000-0005-0000-0000-000021000000}"/>
    <cellStyle name="20% - Accent2 5 2" xfId="370" xr:uid="{00000000-0005-0000-0000-000022000000}"/>
    <cellStyle name="20% - Accent2 5 3" xfId="430" xr:uid="{00000000-0005-0000-0000-000023000000}"/>
    <cellStyle name="20% - Accent2 5 4" xfId="481" xr:uid="{00000000-0005-0000-0000-000024000000}"/>
    <cellStyle name="20% - Accent2 5 5" xfId="531" xr:uid="{00000000-0005-0000-0000-000025000000}"/>
    <cellStyle name="20% - Accent2 6" xfId="329" xr:uid="{00000000-0005-0000-0000-000026000000}"/>
    <cellStyle name="20% - Accent2 7" xfId="296" xr:uid="{00000000-0005-0000-0000-000027000000}"/>
    <cellStyle name="20% - Accent2 8" xfId="415" xr:uid="{00000000-0005-0000-0000-000028000000}"/>
    <cellStyle name="20% - Accent2 9" xfId="466" xr:uid="{00000000-0005-0000-0000-000029000000}"/>
    <cellStyle name="20% - Accent3" xfId="27" builtinId="38" customBuiltin="1"/>
    <cellStyle name="20% - Accent3 10" xfId="518" xr:uid="{00000000-0005-0000-0000-00002B000000}"/>
    <cellStyle name="20% - Accent3 2" xfId="46" xr:uid="{00000000-0005-0000-0000-00002C000000}"/>
    <cellStyle name="20% - Accent3 2 2" xfId="128" xr:uid="{00000000-0005-0000-0000-00002D000000}"/>
    <cellStyle name="20% - Accent3 2 3" xfId="218" xr:uid="{00000000-0005-0000-0000-00002E000000}"/>
    <cellStyle name="20% - Accent3 3" xfId="193" xr:uid="{00000000-0005-0000-0000-00002F000000}"/>
    <cellStyle name="20% - Accent3 4" xfId="110" xr:uid="{00000000-0005-0000-0000-000030000000}"/>
    <cellStyle name="20% - Accent3 4 2" xfId="281" xr:uid="{00000000-0005-0000-0000-000031000000}"/>
    <cellStyle name="20% - Accent3 4 3" xfId="400" xr:uid="{00000000-0005-0000-0000-000032000000}"/>
    <cellStyle name="20% - Accent3 4 4" xfId="451" xr:uid="{00000000-0005-0000-0000-000033000000}"/>
    <cellStyle name="20% - Accent3 4 5" xfId="502" xr:uid="{00000000-0005-0000-0000-000034000000}"/>
    <cellStyle name="20% - Accent3 4 6" xfId="552" xr:uid="{00000000-0005-0000-0000-000035000000}"/>
    <cellStyle name="20% - Accent3 5" xfId="262" xr:uid="{00000000-0005-0000-0000-000036000000}"/>
    <cellStyle name="20% - Accent3 5 2" xfId="374" xr:uid="{00000000-0005-0000-0000-000037000000}"/>
    <cellStyle name="20% - Accent3 5 3" xfId="432" xr:uid="{00000000-0005-0000-0000-000038000000}"/>
    <cellStyle name="20% - Accent3 5 4" xfId="483" xr:uid="{00000000-0005-0000-0000-000039000000}"/>
    <cellStyle name="20% - Accent3 5 5" xfId="533" xr:uid="{00000000-0005-0000-0000-00003A000000}"/>
    <cellStyle name="20% - Accent3 6" xfId="333" xr:uid="{00000000-0005-0000-0000-00003B000000}"/>
    <cellStyle name="20% - Accent3 7" xfId="298" xr:uid="{00000000-0005-0000-0000-00003C000000}"/>
    <cellStyle name="20% - Accent3 8" xfId="417" xr:uid="{00000000-0005-0000-0000-00003D000000}"/>
    <cellStyle name="20% - Accent3 9" xfId="468" xr:uid="{00000000-0005-0000-0000-00003E000000}"/>
    <cellStyle name="20% - Accent4" xfId="31" builtinId="42" customBuiltin="1"/>
    <cellStyle name="20% - Accent4 10" xfId="520" xr:uid="{00000000-0005-0000-0000-000040000000}"/>
    <cellStyle name="20% - Accent4 2" xfId="47" xr:uid="{00000000-0005-0000-0000-000041000000}"/>
    <cellStyle name="20% - Accent4 2 2" xfId="129" xr:uid="{00000000-0005-0000-0000-000042000000}"/>
    <cellStyle name="20% - Accent4 2 3" xfId="219" xr:uid="{00000000-0005-0000-0000-000043000000}"/>
    <cellStyle name="20% - Accent4 3" xfId="197" xr:uid="{00000000-0005-0000-0000-000044000000}"/>
    <cellStyle name="20% - Accent4 4" xfId="114" xr:uid="{00000000-0005-0000-0000-000045000000}"/>
    <cellStyle name="20% - Accent4 4 2" xfId="283" xr:uid="{00000000-0005-0000-0000-000046000000}"/>
    <cellStyle name="20% - Accent4 4 3" xfId="402" xr:uid="{00000000-0005-0000-0000-000047000000}"/>
    <cellStyle name="20% - Accent4 4 4" xfId="453" xr:uid="{00000000-0005-0000-0000-000048000000}"/>
    <cellStyle name="20% - Accent4 4 5" xfId="504" xr:uid="{00000000-0005-0000-0000-000049000000}"/>
    <cellStyle name="20% - Accent4 4 6" xfId="554" xr:uid="{00000000-0005-0000-0000-00004A000000}"/>
    <cellStyle name="20% - Accent4 5" xfId="264" xr:uid="{00000000-0005-0000-0000-00004B000000}"/>
    <cellStyle name="20% - Accent4 5 2" xfId="378" xr:uid="{00000000-0005-0000-0000-00004C000000}"/>
    <cellStyle name="20% - Accent4 5 3" xfId="434" xr:uid="{00000000-0005-0000-0000-00004D000000}"/>
    <cellStyle name="20% - Accent4 5 4" xfId="485" xr:uid="{00000000-0005-0000-0000-00004E000000}"/>
    <cellStyle name="20% - Accent4 5 5" xfId="535" xr:uid="{00000000-0005-0000-0000-00004F000000}"/>
    <cellStyle name="20% - Accent4 6" xfId="337" xr:uid="{00000000-0005-0000-0000-000050000000}"/>
    <cellStyle name="20% - Accent4 7" xfId="300" xr:uid="{00000000-0005-0000-0000-000051000000}"/>
    <cellStyle name="20% - Accent4 8" xfId="419" xr:uid="{00000000-0005-0000-0000-000052000000}"/>
    <cellStyle name="20% - Accent4 9" xfId="470" xr:uid="{00000000-0005-0000-0000-000053000000}"/>
    <cellStyle name="20% - Accent5" xfId="35" builtinId="46" customBuiltin="1"/>
    <cellStyle name="20% - Accent5 10" xfId="522" xr:uid="{00000000-0005-0000-0000-000055000000}"/>
    <cellStyle name="20% - Accent5 2" xfId="48" xr:uid="{00000000-0005-0000-0000-000056000000}"/>
    <cellStyle name="20% - Accent5 2 2" xfId="130" xr:uid="{00000000-0005-0000-0000-000057000000}"/>
    <cellStyle name="20% - Accent5 2 3" xfId="220" xr:uid="{00000000-0005-0000-0000-000058000000}"/>
    <cellStyle name="20% - Accent5 3" xfId="201" xr:uid="{00000000-0005-0000-0000-000059000000}"/>
    <cellStyle name="20% - Accent5 4" xfId="118" xr:uid="{00000000-0005-0000-0000-00005A000000}"/>
    <cellStyle name="20% - Accent5 4 2" xfId="285" xr:uid="{00000000-0005-0000-0000-00005B000000}"/>
    <cellStyle name="20% - Accent5 4 3" xfId="404" xr:uid="{00000000-0005-0000-0000-00005C000000}"/>
    <cellStyle name="20% - Accent5 4 4" xfId="455" xr:uid="{00000000-0005-0000-0000-00005D000000}"/>
    <cellStyle name="20% - Accent5 4 5" xfId="506" xr:uid="{00000000-0005-0000-0000-00005E000000}"/>
    <cellStyle name="20% - Accent5 4 6" xfId="556" xr:uid="{00000000-0005-0000-0000-00005F000000}"/>
    <cellStyle name="20% - Accent5 5" xfId="266" xr:uid="{00000000-0005-0000-0000-000060000000}"/>
    <cellStyle name="20% - Accent5 5 2" xfId="382" xr:uid="{00000000-0005-0000-0000-000061000000}"/>
    <cellStyle name="20% - Accent5 5 3" xfId="436" xr:uid="{00000000-0005-0000-0000-000062000000}"/>
    <cellStyle name="20% - Accent5 5 4" xfId="487" xr:uid="{00000000-0005-0000-0000-000063000000}"/>
    <cellStyle name="20% - Accent5 5 5" xfId="537" xr:uid="{00000000-0005-0000-0000-000064000000}"/>
    <cellStyle name="20% - Accent5 6" xfId="341" xr:uid="{00000000-0005-0000-0000-000065000000}"/>
    <cellStyle name="20% - Accent5 7" xfId="302" xr:uid="{00000000-0005-0000-0000-000066000000}"/>
    <cellStyle name="20% - Accent5 8" xfId="421" xr:uid="{00000000-0005-0000-0000-000067000000}"/>
    <cellStyle name="20% - Accent5 9" xfId="472" xr:uid="{00000000-0005-0000-0000-000068000000}"/>
    <cellStyle name="20% - Accent6" xfId="39" builtinId="50" customBuiltin="1"/>
    <cellStyle name="20% - Accent6 10" xfId="524" xr:uid="{00000000-0005-0000-0000-00006A000000}"/>
    <cellStyle name="20% - Accent6 2" xfId="49" xr:uid="{00000000-0005-0000-0000-00006B000000}"/>
    <cellStyle name="20% - Accent6 2 2" xfId="131" xr:uid="{00000000-0005-0000-0000-00006C000000}"/>
    <cellStyle name="20% - Accent6 2 3" xfId="221" xr:uid="{00000000-0005-0000-0000-00006D000000}"/>
    <cellStyle name="20% - Accent6 3" xfId="205" xr:uid="{00000000-0005-0000-0000-00006E000000}"/>
    <cellStyle name="20% - Accent6 4" xfId="122" xr:uid="{00000000-0005-0000-0000-00006F000000}"/>
    <cellStyle name="20% - Accent6 4 2" xfId="287" xr:uid="{00000000-0005-0000-0000-000070000000}"/>
    <cellStyle name="20% - Accent6 4 3" xfId="406" xr:uid="{00000000-0005-0000-0000-000071000000}"/>
    <cellStyle name="20% - Accent6 4 4" xfId="457" xr:uid="{00000000-0005-0000-0000-000072000000}"/>
    <cellStyle name="20% - Accent6 4 5" xfId="508" xr:uid="{00000000-0005-0000-0000-000073000000}"/>
    <cellStyle name="20% - Accent6 4 6" xfId="558" xr:uid="{00000000-0005-0000-0000-000074000000}"/>
    <cellStyle name="20% - Accent6 5" xfId="268" xr:uid="{00000000-0005-0000-0000-000075000000}"/>
    <cellStyle name="20% - Accent6 5 2" xfId="386" xr:uid="{00000000-0005-0000-0000-000076000000}"/>
    <cellStyle name="20% - Accent6 5 3" xfId="438" xr:uid="{00000000-0005-0000-0000-000077000000}"/>
    <cellStyle name="20% - Accent6 5 4" xfId="489" xr:uid="{00000000-0005-0000-0000-000078000000}"/>
    <cellStyle name="20% - Accent6 5 5" xfId="539" xr:uid="{00000000-0005-0000-0000-000079000000}"/>
    <cellStyle name="20% - Accent6 6" xfId="345" xr:uid="{00000000-0005-0000-0000-00007A000000}"/>
    <cellStyle name="20% - Accent6 7" xfId="304" xr:uid="{00000000-0005-0000-0000-00007B000000}"/>
    <cellStyle name="20% - Accent6 8" xfId="423" xr:uid="{00000000-0005-0000-0000-00007C000000}"/>
    <cellStyle name="20% - Accent6 9" xfId="474" xr:uid="{00000000-0005-0000-0000-00007D000000}"/>
    <cellStyle name="40% - Accent1" xfId="20" builtinId="31" customBuiltin="1"/>
    <cellStyle name="40% - Accent1 10" xfId="515" xr:uid="{00000000-0005-0000-0000-00007F000000}"/>
    <cellStyle name="40% - Accent1 2" xfId="50" xr:uid="{00000000-0005-0000-0000-000080000000}"/>
    <cellStyle name="40% - Accent1 2 2" xfId="132" xr:uid="{00000000-0005-0000-0000-000081000000}"/>
    <cellStyle name="40% - Accent1 2 3" xfId="222" xr:uid="{00000000-0005-0000-0000-000082000000}"/>
    <cellStyle name="40% - Accent1 3" xfId="186" xr:uid="{00000000-0005-0000-0000-000083000000}"/>
    <cellStyle name="40% - Accent1 4" xfId="103" xr:uid="{00000000-0005-0000-0000-000084000000}"/>
    <cellStyle name="40% - Accent1 4 2" xfId="278" xr:uid="{00000000-0005-0000-0000-000085000000}"/>
    <cellStyle name="40% - Accent1 4 3" xfId="397" xr:uid="{00000000-0005-0000-0000-000086000000}"/>
    <cellStyle name="40% - Accent1 4 4" xfId="448" xr:uid="{00000000-0005-0000-0000-000087000000}"/>
    <cellStyle name="40% - Accent1 4 5" xfId="499" xr:uid="{00000000-0005-0000-0000-000088000000}"/>
    <cellStyle name="40% - Accent1 4 6" xfId="549" xr:uid="{00000000-0005-0000-0000-000089000000}"/>
    <cellStyle name="40% - Accent1 5" xfId="259" xr:uid="{00000000-0005-0000-0000-00008A000000}"/>
    <cellStyle name="40% - Accent1 5 2" xfId="367" xr:uid="{00000000-0005-0000-0000-00008B000000}"/>
    <cellStyle name="40% - Accent1 5 3" xfId="429" xr:uid="{00000000-0005-0000-0000-00008C000000}"/>
    <cellStyle name="40% - Accent1 5 4" xfId="480" xr:uid="{00000000-0005-0000-0000-00008D000000}"/>
    <cellStyle name="40% - Accent1 5 5" xfId="530" xr:uid="{00000000-0005-0000-0000-00008E000000}"/>
    <cellStyle name="40% - Accent1 6" xfId="326" xr:uid="{00000000-0005-0000-0000-00008F000000}"/>
    <cellStyle name="40% - Accent1 7" xfId="295" xr:uid="{00000000-0005-0000-0000-000090000000}"/>
    <cellStyle name="40% - Accent1 8" xfId="414" xr:uid="{00000000-0005-0000-0000-000091000000}"/>
    <cellStyle name="40% - Accent1 9" xfId="465" xr:uid="{00000000-0005-0000-0000-000092000000}"/>
    <cellStyle name="40% - Accent2" xfId="24" builtinId="35" customBuiltin="1"/>
    <cellStyle name="40% - Accent2 10" xfId="517" xr:uid="{00000000-0005-0000-0000-000094000000}"/>
    <cellStyle name="40% - Accent2 2" xfId="51" xr:uid="{00000000-0005-0000-0000-000095000000}"/>
    <cellStyle name="40% - Accent2 2 2" xfId="133" xr:uid="{00000000-0005-0000-0000-000096000000}"/>
    <cellStyle name="40% - Accent2 2 3" xfId="223" xr:uid="{00000000-0005-0000-0000-000097000000}"/>
    <cellStyle name="40% - Accent2 3" xfId="190" xr:uid="{00000000-0005-0000-0000-000098000000}"/>
    <cellStyle name="40% - Accent2 4" xfId="107" xr:uid="{00000000-0005-0000-0000-000099000000}"/>
    <cellStyle name="40% - Accent2 4 2" xfId="280" xr:uid="{00000000-0005-0000-0000-00009A000000}"/>
    <cellStyle name="40% - Accent2 4 3" xfId="399" xr:uid="{00000000-0005-0000-0000-00009B000000}"/>
    <cellStyle name="40% - Accent2 4 4" xfId="450" xr:uid="{00000000-0005-0000-0000-00009C000000}"/>
    <cellStyle name="40% - Accent2 4 5" xfId="501" xr:uid="{00000000-0005-0000-0000-00009D000000}"/>
    <cellStyle name="40% - Accent2 4 6" xfId="551" xr:uid="{00000000-0005-0000-0000-00009E000000}"/>
    <cellStyle name="40% - Accent2 5" xfId="261" xr:uid="{00000000-0005-0000-0000-00009F000000}"/>
    <cellStyle name="40% - Accent2 5 2" xfId="371" xr:uid="{00000000-0005-0000-0000-0000A0000000}"/>
    <cellStyle name="40% - Accent2 5 3" xfId="431" xr:uid="{00000000-0005-0000-0000-0000A1000000}"/>
    <cellStyle name="40% - Accent2 5 4" xfId="482" xr:uid="{00000000-0005-0000-0000-0000A2000000}"/>
    <cellStyle name="40% - Accent2 5 5" xfId="532" xr:uid="{00000000-0005-0000-0000-0000A3000000}"/>
    <cellStyle name="40% - Accent2 6" xfId="330" xr:uid="{00000000-0005-0000-0000-0000A4000000}"/>
    <cellStyle name="40% - Accent2 7" xfId="297" xr:uid="{00000000-0005-0000-0000-0000A5000000}"/>
    <cellStyle name="40% - Accent2 8" xfId="416" xr:uid="{00000000-0005-0000-0000-0000A6000000}"/>
    <cellStyle name="40% - Accent2 9" xfId="467" xr:uid="{00000000-0005-0000-0000-0000A7000000}"/>
    <cellStyle name="40% - Accent3" xfId="28" builtinId="39" customBuiltin="1"/>
    <cellStyle name="40% - Accent3 10" xfId="519" xr:uid="{00000000-0005-0000-0000-0000A9000000}"/>
    <cellStyle name="40% - Accent3 2" xfId="52" xr:uid="{00000000-0005-0000-0000-0000AA000000}"/>
    <cellStyle name="40% - Accent3 2 2" xfId="134" xr:uid="{00000000-0005-0000-0000-0000AB000000}"/>
    <cellStyle name="40% - Accent3 2 3" xfId="224" xr:uid="{00000000-0005-0000-0000-0000AC000000}"/>
    <cellStyle name="40% - Accent3 3" xfId="194" xr:uid="{00000000-0005-0000-0000-0000AD000000}"/>
    <cellStyle name="40% - Accent3 4" xfId="111" xr:uid="{00000000-0005-0000-0000-0000AE000000}"/>
    <cellStyle name="40% - Accent3 4 2" xfId="282" xr:uid="{00000000-0005-0000-0000-0000AF000000}"/>
    <cellStyle name="40% - Accent3 4 3" xfId="401" xr:uid="{00000000-0005-0000-0000-0000B0000000}"/>
    <cellStyle name="40% - Accent3 4 4" xfId="452" xr:uid="{00000000-0005-0000-0000-0000B1000000}"/>
    <cellStyle name="40% - Accent3 4 5" xfId="503" xr:uid="{00000000-0005-0000-0000-0000B2000000}"/>
    <cellStyle name="40% - Accent3 4 6" xfId="553" xr:uid="{00000000-0005-0000-0000-0000B3000000}"/>
    <cellStyle name="40% - Accent3 5" xfId="263" xr:uid="{00000000-0005-0000-0000-0000B4000000}"/>
    <cellStyle name="40% - Accent3 5 2" xfId="375" xr:uid="{00000000-0005-0000-0000-0000B5000000}"/>
    <cellStyle name="40% - Accent3 5 3" xfId="433" xr:uid="{00000000-0005-0000-0000-0000B6000000}"/>
    <cellStyle name="40% - Accent3 5 4" xfId="484" xr:uid="{00000000-0005-0000-0000-0000B7000000}"/>
    <cellStyle name="40% - Accent3 5 5" xfId="534" xr:uid="{00000000-0005-0000-0000-0000B8000000}"/>
    <cellStyle name="40% - Accent3 6" xfId="334" xr:uid="{00000000-0005-0000-0000-0000B9000000}"/>
    <cellStyle name="40% - Accent3 7" xfId="299" xr:uid="{00000000-0005-0000-0000-0000BA000000}"/>
    <cellStyle name="40% - Accent3 8" xfId="418" xr:uid="{00000000-0005-0000-0000-0000BB000000}"/>
    <cellStyle name="40% - Accent3 9" xfId="469" xr:uid="{00000000-0005-0000-0000-0000BC000000}"/>
    <cellStyle name="40% - Accent4" xfId="32" builtinId="43" customBuiltin="1"/>
    <cellStyle name="40% - Accent4 10" xfId="521" xr:uid="{00000000-0005-0000-0000-0000BE000000}"/>
    <cellStyle name="40% - Accent4 2" xfId="53" xr:uid="{00000000-0005-0000-0000-0000BF000000}"/>
    <cellStyle name="40% - Accent4 2 2" xfId="135" xr:uid="{00000000-0005-0000-0000-0000C0000000}"/>
    <cellStyle name="40% - Accent4 2 3" xfId="225" xr:uid="{00000000-0005-0000-0000-0000C1000000}"/>
    <cellStyle name="40% - Accent4 3" xfId="198" xr:uid="{00000000-0005-0000-0000-0000C2000000}"/>
    <cellStyle name="40% - Accent4 4" xfId="115" xr:uid="{00000000-0005-0000-0000-0000C3000000}"/>
    <cellStyle name="40% - Accent4 4 2" xfId="284" xr:uid="{00000000-0005-0000-0000-0000C4000000}"/>
    <cellStyle name="40% - Accent4 4 3" xfId="403" xr:uid="{00000000-0005-0000-0000-0000C5000000}"/>
    <cellStyle name="40% - Accent4 4 4" xfId="454" xr:uid="{00000000-0005-0000-0000-0000C6000000}"/>
    <cellStyle name="40% - Accent4 4 5" xfId="505" xr:uid="{00000000-0005-0000-0000-0000C7000000}"/>
    <cellStyle name="40% - Accent4 4 6" xfId="555" xr:uid="{00000000-0005-0000-0000-0000C8000000}"/>
    <cellStyle name="40% - Accent4 5" xfId="265" xr:uid="{00000000-0005-0000-0000-0000C9000000}"/>
    <cellStyle name="40% - Accent4 5 2" xfId="379" xr:uid="{00000000-0005-0000-0000-0000CA000000}"/>
    <cellStyle name="40% - Accent4 5 3" xfId="435" xr:uid="{00000000-0005-0000-0000-0000CB000000}"/>
    <cellStyle name="40% - Accent4 5 4" xfId="486" xr:uid="{00000000-0005-0000-0000-0000CC000000}"/>
    <cellStyle name="40% - Accent4 5 5" xfId="536" xr:uid="{00000000-0005-0000-0000-0000CD000000}"/>
    <cellStyle name="40% - Accent4 6" xfId="338" xr:uid="{00000000-0005-0000-0000-0000CE000000}"/>
    <cellStyle name="40% - Accent4 7" xfId="301" xr:uid="{00000000-0005-0000-0000-0000CF000000}"/>
    <cellStyle name="40% - Accent4 8" xfId="420" xr:uid="{00000000-0005-0000-0000-0000D0000000}"/>
    <cellStyle name="40% - Accent4 9" xfId="471" xr:uid="{00000000-0005-0000-0000-0000D1000000}"/>
    <cellStyle name="40% - Accent5" xfId="36" builtinId="47" customBuiltin="1"/>
    <cellStyle name="40% - Accent5 10" xfId="523" xr:uid="{00000000-0005-0000-0000-0000D3000000}"/>
    <cellStyle name="40% - Accent5 2" xfId="54" xr:uid="{00000000-0005-0000-0000-0000D4000000}"/>
    <cellStyle name="40% - Accent5 2 2" xfId="136" xr:uid="{00000000-0005-0000-0000-0000D5000000}"/>
    <cellStyle name="40% - Accent5 2 3" xfId="226" xr:uid="{00000000-0005-0000-0000-0000D6000000}"/>
    <cellStyle name="40% - Accent5 3" xfId="202" xr:uid="{00000000-0005-0000-0000-0000D7000000}"/>
    <cellStyle name="40% - Accent5 4" xfId="119" xr:uid="{00000000-0005-0000-0000-0000D8000000}"/>
    <cellStyle name="40% - Accent5 4 2" xfId="286" xr:uid="{00000000-0005-0000-0000-0000D9000000}"/>
    <cellStyle name="40% - Accent5 4 3" xfId="405" xr:uid="{00000000-0005-0000-0000-0000DA000000}"/>
    <cellStyle name="40% - Accent5 4 4" xfId="456" xr:uid="{00000000-0005-0000-0000-0000DB000000}"/>
    <cellStyle name="40% - Accent5 4 5" xfId="507" xr:uid="{00000000-0005-0000-0000-0000DC000000}"/>
    <cellStyle name="40% - Accent5 4 6" xfId="557" xr:uid="{00000000-0005-0000-0000-0000DD000000}"/>
    <cellStyle name="40% - Accent5 5" xfId="267" xr:uid="{00000000-0005-0000-0000-0000DE000000}"/>
    <cellStyle name="40% - Accent5 5 2" xfId="383" xr:uid="{00000000-0005-0000-0000-0000DF000000}"/>
    <cellStyle name="40% - Accent5 5 3" xfId="437" xr:uid="{00000000-0005-0000-0000-0000E0000000}"/>
    <cellStyle name="40% - Accent5 5 4" xfId="488" xr:uid="{00000000-0005-0000-0000-0000E1000000}"/>
    <cellStyle name="40% - Accent5 5 5" xfId="538" xr:uid="{00000000-0005-0000-0000-0000E2000000}"/>
    <cellStyle name="40% - Accent5 6" xfId="342" xr:uid="{00000000-0005-0000-0000-0000E3000000}"/>
    <cellStyle name="40% - Accent5 7" xfId="303" xr:uid="{00000000-0005-0000-0000-0000E4000000}"/>
    <cellStyle name="40% - Accent5 8" xfId="422" xr:uid="{00000000-0005-0000-0000-0000E5000000}"/>
    <cellStyle name="40% - Accent5 9" xfId="473" xr:uid="{00000000-0005-0000-0000-0000E6000000}"/>
    <cellStyle name="40% - Accent6" xfId="40" builtinId="51" customBuiltin="1"/>
    <cellStyle name="40% - Accent6 10" xfId="525" xr:uid="{00000000-0005-0000-0000-0000E8000000}"/>
    <cellStyle name="40% - Accent6 2" xfId="55" xr:uid="{00000000-0005-0000-0000-0000E9000000}"/>
    <cellStyle name="40% - Accent6 2 2" xfId="137" xr:uid="{00000000-0005-0000-0000-0000EA000000}"/>
    <cellStyle name="40% - Accent6 2 3" xfId="227" xr:uid="{00000000-0005-0000-0000-0000EB000000}"/>
    <cellStyle name="40% - Accent6 3" xfId="206" xr:uid="{00000000-0005-0000-0000-0000EC000000}"/>
    <cellStyle name="40% - Accent6 4" xfId="123" xr:uid="{00000000-0005-0000-0000-0000ED000000}"/>
    <cellStyle name="40% - Accent6 4 2" xfId="288" xr:uid="{00000000-0005-0000-0000-0000EE000000}"/>
    <cellStyle name="40% - Accent6 4 3" xfId="407" xr:uid="{00000000-0005-0000-0000-0000EF000000}"/>
    <cellStyle name="40% - Accent6 4 4" xfId="458" xr:uid="{00000000-0005-0000-0000-0000F0000000}"/>
    <cellStyle name="40% - Accent6 4 5" xfId="509" xr:uid="{00000000-0005-0000-0000-0000F1000000}"/>
    <cellStyle name="40% - Accent6 4 6" xfId="559" xr:uid="{00000000-0005-0000-0000-0000F2000000}"/>
    <cellStyle name="40% - Accent6 5" xfId="269" xr:uid="{00000000-0005-0000-0000-0000F3000000}"/>
    <cellStyle name="40% - Accent6 5 2" xfId="387" xr:uid="{00000000-0005-0000-0000-0000F4000000}"/>
    <cellStyle name="40% - Accent6 5 3" xfId="439" xr:uid="{00000000-0005-0000-0000-0000F5000000}"/>
    <cellStyle name="40% - Accent6 5 4" xfId="490" xr:uid="{00000000-0005-0000-0000-0000F6000000}"/>
    <cellStyle name="40% - Accent6 5 5" xfId="540" xr:uid="{00000000-0005-0000-0000-0000F7000000}"/>
    <cellStyle name="40% - Accent6 6" xfId="346" xr:uid="{00000000-0005-0000-0000-0000F8000000}"/>
    <cellStyle name="40% - Accent6 7" xfId="305" xr:uid="{00000000-0005-0000-0000-0000F9000000}"/>
    <cellStyle name="40% - Accent6 8" xfId="424" xr:uid="{00000000-0005-0000-0000-0000FA000000}"/>
    <cellStyle name="40% - Accent6 9" xfId="475" xr:uid="{00000000-0005-0000-0000-0000FB000000}"/>
    <cellStyle name="60% - Accent1" xfId="21" builtinId="32" customBuiltin="1"/>
    <cellStyle name="60% - Accent1 2" xfId="56" xr:uid="{00000000-0005-0000-0000-0000FD000000}"/>
    <cellStyle name="60% - Accent1 2 2" xfId="138" xr:uid="{00000000-0005-0000-0000-0000FE000000}"/>
    <cellStyle name="60% - Accent1 2 3" xfId="228" xr:uid="{00000000-0005-0000-0000-0000FF000000}"/>
    <cellStyle name="60% - Accent1 3" xfId="187" xr:uid="{00000000-0005-0000-0000-000000010000}"/>
    <cellStyle name="60% - Accent1 4" xfId="104" xr:uid="{00000000-0005-0000-0000-000001010000}"/>
    <cellStyle name="60% - Accent1 5" xfId="368" xr:uid="{00000000-0005-0000-0000-000002010000}"/>
    <cellStyle name="60% - Accent1 6" xfId="327" xr:uid="{00000000-0005-0000-0000-000003010000}"/>
    <cellStyle name="60% - Accent2" xfId="25" builtinId="36" customBuiltin="1"/>
    <cellStyle name="60% - Accent2 2" xfId="57" xr:uid="{00000000-0005-0000-0000-000005010000}"/>
    <cellStyle name="60% - Accent2 2 2" xfId="139" xr:uid="{00000000-0005-0000-0000-000006010000}"/>
    <cellStyle name="60% - Accent2 2 3" xfId="229" xr:uid="{00000000-0005-0000-0000-000007010000}"/>
    <cellStyle name="60% - Accent2 3" xfId="191" xr:uid="{00000000-0005-0000-0000-000008010000}"/>
    <cellStyle name="60% - Accent2 4" xfId="108" xr:uid="{00000000-0005-0000-0000-000009010000}"/>
    <cellStyle name="60% - Accent2 5" xfId="372" xr:uid="{00000000-0005-0000-0000-00000A010000}"/>
    <cellStyle name="60% - Accent2 6" xfId="331" xr:uid="{00000000-0005-0000-0000-00000B010000}"/>
    <cellStyle name="60% - Accent3" xfId="29" builtinId="40" customBuiltin="1"/>
    <cellStyle name="60% - Accent3 2" xfId="58" xr:uid="{00000000-0005-0000-0000-00000D010000}"/>
    <cellStyle name="60% - Accent3 2 2" xfId="140" xr:uid="{00000000-0005-0000-0000-00000E010000}"/>
    <cellStyle name="60% - Accent3 2 3" xfId="230" xr:uid="{00000000-0005-0000-0000-00000F010000}"/>
    <cellStyle name="60% - Accent3 3" xfId="195" xr:uid="{00000000-0005-0000-0000-000010010000}"/>
    <cellStyle name="60% - Accent3 4" xfId="112" xr:uid="{00000000-0005-0000-0000-000011010000}"/>
    <cellStyle name="60% - Accent3 5" xfId="376" xr:uid="{00000000-0005-0000-0000-000012010000}"/>
    <cellStyle name="60% - Accent3 6" xfId="335" xr:uid="{00000000-0005-0000-0000-000013010000}"/>
    <cellStyle name="60% - Accent4" xfId="33" builtinId="44" customBuiltin="1"/>
    <cellStyle name="60% - Accent4 2" xfId="59" xr:uid="{00000000-0005-0000-0000-000015010000}"/>
    <cellStyle name="60% - Accent4 2 2" xfId="141" xr:uid="{00000000-0005-0000-0000-000016010000}"/>
    <cellStyle name="60% - Accent4 2 3" xfId="231" xr:uid="{00000000-0005-0000-0000-000017010000}"/>
    <cellStyle name="60% - Accent4 3" xfId="199" xr:uid="{00000000-0005-0000-0000-000018010000}"/>
    <cellStyle name="60% - Accent4 4" xfId="116" xr:uid="{00000000-0005-0000-0000-000019010000}"/>
    <cellStyle name="60% - Accent4 5" xfId="380" xr:uid="{00000000-0005-0000-0000-00001A010000}"/>
    <cellStyle name="60% - Accent4 6" xfId="339" xr:uid="{00000000-0005-0000-0000-00001B010000}"/>
    <cellStyle name="60% - Accent5" xfId="37" builtinId="48" customBuiltin="1"/>
    <cellStyle name="60% - Accent5 2" xfId="60" xr:uid="{00000000-0005-0000-0000-00001D010000}"/>
    <cellStyle name="60% - Accent5 2 2" xfId="142" xr:uid="{00000000-0005-0000-0000-00001E010000}"/>
    <cellStyle name="60% - Accent5 2 3" xfId="232" xr:uid="{00000000-0005-0000-0000-00001F010000}"/>
    <cellStyle name="60% - Accent5 3" xfId="203" xr:uid="{00000000-0005-0000-0000-000020010000}"/>
    <cellStyle name="60% - Accent5 4" xfId="120" xr:uid="{00000000-0005-0000-0000-000021010000}"/>
    <cellStyle name="60% - Accent5 5" xfId="384" xr:uid="{00000000-0005-0000-0000-000022010000}"/>
    <cellStyle name="60% - Accent5 6" xfId="343" xr:uid="{00000000-0005-0000-0000-000023010000}"/>
    <cellStyle name="60% - Accent6" xfId="41" builtinId="52" customBuiltin="1"/>
    <cellStyle name="60% - Accent6 2" xfId="61" xr:uid="{00000000-0005-0000-0000-000025010000}"/>
    <cellStyle name="60% - Accent6 2 2" xfId="143" xr:uid="{00000000-0005-0000-0000-000026010000}"/>
    <cellStyle name="60% - Accent6 2 3" xfId="233" xr:uid="{00000000-0005-0000-0000-000027010000}"/>
    <cellStyle name="60% - Accent6 3" xfId="207" xr:uid="{00000000-0005-0000-0000-000028010000}"/>
    <cellStyle name="60% - Accent6 4" xfId="124" xr:uid="{00000000-0005-0000-0000-000029010000}"/>
    <cellStyle name="60% - Accent6 5" xfId="388" xr:uid="{00000000-0005-0000-0000-00002A010000}"/>
    <cellStyle name="60% - Accent6 6" xfId="347" xr:uid="{00000000-0005-0000-0000-00002B010000}"/>
    <cellStyle name="Accent1" xfId="18" builtinId="29" customBuiltin="1"/>
    <cellStyle name="Accent1 2" xfId="62" xr:uid="{00000000-0005-0000-0000-00002D010000}"/>
    <cellStyle name="Accent1 2 2" xfId="144" xr:uid="{00000000-0005-0000-0000-00002E010000}"/>
    <cellStyle name="Accent1 2 3" xfId="234" xr:uid="{00000000-0005-0000-0000-00002F010000}"/>
    <cellStyle name="Accent1 3" xfId="184" xr:uid="{00000000-0005-0000-0000-000030010000}"/>
    <cellStyle name="Accent1 4" xfId="101" xr:uid="{00000000-0005-0000-0000-000031010000}"/>
    <cellStyle name="Accent1 5" xfId="365" xr:uid="{00000000-0005-0000-0000-000032010000}"/>
    <cellStyle name="Accent1 6" xfId="324" xr:uid="{00000000-0005-0000-0000-000033010000}"/>
    <cellStyle name="Accent2" xfId="22" builtinId="33" customBuiltin="1"/>
    <cellStyle name="Accent2 2" xfId="63" xr:uid="{00000000-0005-0000-0000-000035010000}"/>
    <cellStyle name="Accent2 2 2" xfId="145" xr:uid="{00000000-0005-0000-0000-000036010000}"/>
    <cellStyle name="Accent2 2 3" xfId="235" xr:uid="{00000000-0005-0000-0000-000037010000}"/>
    <cellStyle name="Accent2 3" xfId="188" xr:uid="{00000000-0005-0000-0000-000038010000}"/>
    <cellStyle name="Accent2 4" xfId="105" xr:uid="{00000000-0005-0000-0000-000039010000}"/>
    <cellStyle name="Accent2 5" xfId="369" xr:uid="{00000000-0005-0000-0000-00003A010000}"/>
    <cellStyle name="Accent2 6" xfId="328" xr:uid="{00000000-0005-0000-0000-00003B010000}"/>
    <cellStyle name="Accent3" xfId="26" builtinId="37" customBuiltin="1"/>
    <cellStyle name="Accent3 2" xfId="64" xr:uid="{00000000-0005-0000-0000-00003D010000}"/>
    <cellStyle name="Accent3 2 2" xfId="146" xr:uid="{00000000-0005-0000-0000-00003E010000}"/>
    <cellStyle name="Accent3 2 3" xfId="236" xr:uid="{00000000-0005-0000-0000-00003F010000}"/>
    <cellStyle name="Accent3 3" xfId="192" xr:uid="{00000000-0005-0000-0000-000040010000}"/>
    <cellStyle name="Accent3 4" xfId="109" xr:uid="{00000000-0005-0000-0000-000041010000}"/>
    <cellStyle name="Accent3 5" xfId="373" xr:uid="{00000000-0005-0000-0000-000042010000}"/>
    <cellStyle name="Accent3 6" xfId="332" xr:uid="{00000000-0005-0000-0000-000043010000}"/>
    <cellStyle name="Accent4" xfId="30" builtinId="41" customBuiltin="1"/>
    <cellStyle name="Accent4 2" xfId="65" xr:uid="{00000000-0005-0000-0000-000045010000}"/>
    <cellStyle name="Accent4 2 2" xfId="147" xr:uid="{00000000-0005-0000-0000-000046010000}"/>
    <cellStyle name="Accent4 2 3" xfId="237" xr:uid="{00000000-0005-0000-0000-000047010000}"/>
    <cellStyle name="Accent4 3" xfId="196" xr:uid="{00000000-0005-0000-0000-000048010000}"/>
    <cellStyle name="Accent4 4" xfId="113" xr:uid="{00000000-0005-0000-0000-000049010000}"/>
    <cellStyle name="Accent4 5" xfId="377" xr:uid="{00000000-0005-0000-0000-00004A010000}"/>
    <cellStyle name="Accent4 6" xfId="336" xr:uid="{00000000-0005-0000-0000-00004B010000}"/>
    <cellStyle name="Accent5" xfId="34" builtinId="45" customBuiltin="1"/>
    <cellStyle name="Accent5 2" xfId="66" xr:uid="{00000000-0005-0000-0000-00004D010000}"/>
    <cellStyle name="Accent5 2 2" xfId="148" xr:uid="{00000000-0005-0000-0000-00004E010000}"/>
    <cellStyle name="Accent5 2 3" xfId="238" xr:uid="{00000000-0005-0000-0000-00004F010000}"/>
    <cellStyle name="Accent5 3" xfId="200" xr:uid="{00000000-0005-0000-0000-000050010000}"/>
    <cellStyle name="Accent5 4" xfId="117" xr:uid="{00000000-0005-0000-0000-000051010000}"/>
    <cellStyle name="Accent5 5" xfId="381" xr:uid="{00000000-0005-0000-0000-000052010000}"/>
    <cellStyle name="Accent5 6" xfId="340" xr:uid="{00000000-0005-0000-0000-000053010000}"/>
    <cellStyle name="Accent6" xfId="38" builtinId="49" customBuiltin="1"/>
    <cellStyle name="Accent6 2" xfId="67" xr:uid="{00000000-0005-0000-0000-000055010000}"/>
    <cellStyle name="Accent6 2 2" xfId="149" xr:uid="{00000000-0005-0000-0000-000056010000}"/>
    <cellStyle name="Accent6 2 3" xfId="239" xr:uid="{00000000-0005-0000-0000-000057010000}"/>
    <cellStyle name="Accent6 3" xfId="204" xr:uid="{00000000-0005-0000-0000-000058010000}"/>
    <cellStyle name="Accent6 4" xfId="121" xr:uid="{00000000-0005-0000-0000-000059010000}"/>
    <cellStyle name="Accent6 5" xfId="385" xr:uid="{00000000-0005-0000-0000-00005A010000}"/>
    <cellStyle name="Accent6 6" xfId="344" xr:uid="{00000000-0005-0000-0000-00005B010000}"/>
    <cellStyle name="Bad" xfId="7" builtinId="27" customBuiltin="1"/>
    <cellStyle name="Bad 2" xfId="68" xr:uid="{00000000-0005-0000-0000-00005D010000}"/>
    <cellStyle name="Bad 2 2" xfId="150" xr:uid="{00000000-0005-0000-0000-00005E010000}"/>
    <cellStyle name="Bad 2 3" xfId="240" xr:uid="{00000000-0005-0000-0000-00005F010000}"/>
    <cellStyle name="Bad 3" xfId="173" xr:uid="{00000000-0005-0000-0000-000060010000}"/>
    <cellStyle name="Bad 4" xfId="90" xr:uid="{00000000-0005-0000-0000-000061010000}"/>
    <cellStyle name="Bad 5" xfId="354" xr:uid="{00000000-0005-0000-0000-000062010000}"/>
    <cellStyle name="Bad 6" xfId="313" xr:uid="{00000000-0005-0000-0000-000063010000}"/>
    <cellStyle name="Calculation" xfId="11" builtinId="22" customBuiltin="1"/>
    <cellStyle name="Calculation 2" xfId="69" xr:uid="{00000000-0005-0000-0000-000065010000}"/>
    <cellStyle name="Calculation 2 2" xfId="151" xr:uid="{00000000-0005-0000-0000-000066010000}"/>
    <cellStyle name="Calculation 2 3" xfId="241" xr:uid="{00000000-0005-0000-0000-000067010000}"/>
    <cellStyle name="Calculation 3" xfId="177" xr:uid="{00000000-0005-0000-0000-000068010000}"/>
    <cellStyle name="Calculation 4" xfId="94" xr:uid="{00000000-0005-0000-0000-000069010000}"/>
    <cellStyle name="Calculation 5" xfId="358" xr:uid="{00000000-0005-0000-0000-00006A010000}"/>
    <cellStyle name="Calculation 6" xfId="317" xr:uid="{00000000-0005-0000-0000-00006B010000}"/>
    <cellStyle name="Check Cell" xfId="13" builtinId="23" customBuiltin="1"/>
    <cellStyle name="Check Cell 2" xfId="70" xr:uid="{00000000-0005-0000-0000-00006D010000}"/>
    <cellStyle name="Check Cell 2 2" xfId="152" xr:uid="{00000000-0005-0000-0000-00006E010000}"/>
    <cellStyle name="Check Cell 2 3" xfId="242" xr:uid="{00000000-0005-0000-0000-00006F010000}"/>
    <cellStyle name="Check Cell 3" xfId="179" xr:uid="{00000000-0005-0000-0000-000070010000}"/>
    <cellStyle name="Check Cell 4" xfId="96" xr:uid="{00000000-0005-0000-0000-000071010000}"/>
    <cellStyle name="Check Cell 5" xfId="360" xr:uid="{00000000-0005-0000-0000-000072010000}"/>
    <cellStyle name="Check Cell 6" xfId="319" xr:uid="{00000000-0005-0000-0000-000073010000}"/>
    <cellStyle name="Comma 2" xfId="212" xr:uid="{00000000-0005-0000-0000-000074010000}"/>
    <cellStyle name="Explanatory Text" xfId="16" builtinId="53" customBuiltin="1"/>
    <cellStyle name="Explanatory Text 2" xfId="71" xr:uid="{00000000-0005-0000-0000-000076010000}"/>
    <cellStyle name="Explanatory Text 2 2" xfId="153" xr:uid="{00000000-0005-0000-0000-000077010000}"/>
    <cellStyle name="Explanatory Text 2 3" xfId="243" xr:uid="{00000000-0005-0000-0000-000078010000}"/>
    <cellStyle name="Explanatory Text 3" xfId="182" xr:uid="{00000000-0005-0000-0000-000079010000}"/>
    <cellStyle name="Explanatory Text 4" xfId="99" xr:uid="{00000000-0005-0000-0000-00007A010000}"/>
    <cellStyle name="Explanatory Text 5" xfId="363" xr:uid="{00000000-0005-0000-0000-00007B010000}"/>
    <cellStyle name="Explanatory Text 6" xfId="322" xr:uid="{00000000-0005-0000-0000-00007C010000}"/>
    <cellStyle name="Good" xfId="6" builtinId="26" customBuiltin="1"/>
    <cellStyle name="Good 2" xfId="72" xr:uid="{00000000-0005-0000-0000-00007E010000}"/>
    <cellStyle name="Good 2 2" xfId="154" xr:uid="{00000000-0005-0000-0000-00007F010000}"/>
    <cellStyle name="Good 2 3" xfId="244" xr:uid="{00000000-0005-0000-0000-000080010000}"/>
    <cellStyle name="Good 3" xfId="172" xr:uid="{00000000-0005-0000-0000-000081010000}"/>
    <cellStyle name="Good 4" xfId="89" xr:uid="{00000000-0005-0000-0000-000082010000}"/>
    <cellStyle name="Good 5" xfId="353" xr:uid="{00000000-0005-0000-0000-000083010000}"/>
    <cellStyle name="Good 6" xfId="312" xr:uid="{00000000-0005-0000-0000-000084010000}"/>
    <cellStyle name="Heading 1" xfId="2" builtinId="16" customBuiltin="1"/>
    <cellStyle name="Heading 1 2" xfId="73" xr:uid="{00000000-0005-0000-0000-000086010000}"/>
    <cellStyle name="Heading 1 2 2" xfId="155" xr:uid="{00000000-0005-0000-0000-000087010000}"/>
    <cellStyle name="Heading 1 2 3" xfId="245" xr:uid="{00000000-0005-0000-0000-000088010000}"/>
    <cellStyle name="Heading 1 3" xfId="168" xr:uid="{00000000-0005-0000-0000-000089010000}"/>
    <cellStyle name="Heading 1 4" xfId="85" xr:uid="{00000000-0005-0000-0000-00008A010000}"/>
    <cellStyle name="Heading 1 5" xfId="349" xr:uid="{00000000-0005-0000-0000-00008B010000}"/>
    <cellStyle name="Heading 1 6" xfId="308" xr:uid="{00000000-0005-0000-0000-00008C010000}"/>
    <cellStyle name="Heading 2" xfId="3" builtinId="17" customBuiltin="1"/>
    <cellStyle name="Heading 2 2" xfId="74" xr:uid="{00000000-0005-0000-0000-00008E010000}"/>
    <cellStyle name="Heading 2 2 2" xfId="156" xr:uid="{00000000-0005-0000-0000-00008F010000}"/>
    <cellStyle name="Heading 2 2 3" xfId="246" xr:uid="{00000000-0005-0000-0000-000090010000}"/>
    <cellStyle name="Heading 2 3" xfId="169" xr:uid="{00000000-0005-0000-0000-000091010000}"/>
    <cellStyle name="Heading 2 4" xfId="86" xr:uid="{00000000-0005-0000-0000-000092010000}"/>
    <cellStyle name="Heading 2 5" xfId="350" xr:uid="{00000000-0005-0000-0000-000093010000}"/>
    <cellStyle name="Heading 2 6" xfId="309" xr:uid="{00000000-0005-0000-0000-000094010000}"/>
    <cellStyle name="Heading 3" xfId="4" builtinId="18" customBuiltin="1"/>
    <cellStyle name="Heading 3 2" xfId="75" xr:uid="{00000000-0005-0000-0000-000096010000}"/>
    <cellStyle name="Heading 3 2 2" xfId="157" xr:uid="{00000000-0005-0000-0000-000097010000}"/>
    <cellStyle name="Heading 3 2 3" xfId="247" xr:uid="{00000000-0005-0000-0000-000098010000}"/>
    <cellStyle name="Heading 3 3" xfId="170" xr:uid="{00000000-0005-0000-0000-000099010000}"/>
    <cellStyle name="Heading 3 4" xfId="87" xr:uid="{00000000-0005-0000-0000-00009A010000}"/>
    <cellStyle name="Heading 3 5" xfId="351" xr:uid="{00000000-0005-0000-0000-00009B010000}"/>
    <cellStyle name="Heading 3 6" xfId="310" xr:uid="{00000000-0005-0000-0000-00009C010000}"/>
    <cellStyle name="Heading 4" xfId="5" builtinId="19" customBuiltin="1"/>
    <cellStyle name="Heading 4 2" xfId="76" xr:uid="{00000000-0005-0000-0000-00009E010000}"/>
    <cellStyle name="Heading 4 2 2" xfId="158" xr:uid="{00000000-0005-0000-0000-00009F010000}"/>
    <cellStyle name="Heading 4 2 3" xfId="248" xr:uid="{00000000-0005-0000-0000-0000A0010000}"/>
    <cellStyle name="Heading 4 3" xfId="171" xr:uid="{00000000-0005-0000-0000-0000A1010000}"/>
    <cellStyle name="Heading 4 4" xfId="88" xr:uid="{00000000-0005-0000-0000-0000A2010000}"/>
    <cellStyle name="Heading 4 5" xfId="352" xr:uid="{00000000-0005-0000-0000-0000A3010000}"/>
    <cellStyle name="Heading 4 6" xfId="311" xr:uid="{00000000-0005-0000-0000-0000A4010000}"/>
    <cellStyle name="Input" xfId="9" builtinId="20" customBuiltin="1"/>
    <cellStyle name="Input 2" xfId="77" xr:uid="{00000000-0005-0000-0000-0000A6010000}"/>
    <cellStyle name="Input 2 2" xfId="159" xr:uid="{00000000-0005-0000-0000-0000A7010000}"/>
    <cellStyle name="Input 2 3" xfId="249" xr:uid="{00000000-0005-0000-0000-0000A8010000}"/>
    <cellStyle name="Input 3" xfId="175" xr:uid="{00000000-0005-0000-0000-0000A9010000}"/>
    <cellStyle name="Input 4" xfId="92" xr:uid="{00000000-0005-0000-0000-0000AA010000}"/>
    <cellStyle name="Input 5" xfId="356" xr:uid="{00000000-0005-0000-0000-0000AB010000}"/>
    <cellStyle name="Input 6" xfId="315" xr:uid="{00000000-0005-0000-0000-0000AC010000}"/>
    <cellStyle name="Linked Cell" xfId="12" builtinId="24" customBuiltin="1"/>
    <cellStyle name="Linked Cell 2" xfId="78" xr:uid="{00000000-0005-0000-0000-0000AE010000}"/>
    <cellStyle name="Linked Cell 2 2" xfId="160" xr:uid="{00000000-0005-0000-0000-0000AF010000}"/>
    <cellStyle name="Linked Cell 2 3" xfId="250" xr:uid="{00000000-0005-0000-0000-0000B0010000}"/>
    <cellStyle name="Linked Cell 3" xfId="178" xr:uid="{00000000-0005-0000-0000-0000B1010000}"/>
    <cellStyle name="Linked Cell 4" xfId="95" xr:uid="{00000000-0005-0000-0000-0000B2010000}"/>
    <cellStyle name="Linked Cell 5" xfId="359" xr:uid="{00000000-0005-0000-0000-0000B3010000}"/>
    <cellStyle name="Linked Cell 6" xfId="318" xr:uid="{00000000-0005-0000-0000-0000B4010000}"/>
    <cellStyle name="Neutral" xfId="8" builtinId="28" customBuiltin="1"/>
    <cellStyle name="Neutral 2" xfId="79" xr:uid="{00000000-0005-0000-0000-0000B6010000}"/>
    <cellStyle name="Neutral 2 2" xfId="161" xr:uid="{00000000-0005-0000-0000-0000B7010000}"/>
    <cellStyle name="Neutral 2 3" xfId="251" xr:uid="{00000000-0005-0000-0000-0000B8010000}"/>
    <cellStyle name="Neutral 3" xfId="174" xr:uid="{00000000-0005-0000-0000-0000B9010000}"/>
    <cellStyle name="Neutral 4" xfId="91" xr:uid="{00000000-0005-0000-0000-0000BA010000}"/>
    <cellStyle name="Neutral 5" xfId="355" xr:uid="{00000000-0005-0000-0000-0000BB010000}"/>
    <cellStyle name="Neutral 6" xfId="314" xr:uid="{00000000-0005-0000-0000-0000BC010000}"/>
    <cellStyle name="Normal" xfId="0" builtinId="0"/>
    <cellStyle name="Normal 10" xfId="411" xr:uid="{00000000-0005-0000-0000-0000BE010000}"/>
    <cellStyle name="Normal 11" xfId="462" xr:uid="{00000000-0005-0000-0000-0000BF010000}"/>
    <cellStyle name="Normal 12" xfId="512" xr:uid="{00000000-0005-0000-0000-0000C0010000}"/>
    <cellStyle name="Normal 2" xfId="42" xr:uid="{00000000-0005-0000-0000-0000C1010000}"/>
    <cellStyle name="Normal 2 2" xfId="125" xr:uid="{00000000-0005-0000-0000-0000C2010000}"/>
    <cellStyle name="Normal 2 3" xfId="214" xr:uid="{00000000-0005-0000-0000-0000C3010000}"/>
    <cellStyle name="Normal 3" xfId="43" xr:uid="{00000000-0005-0000-0000-0000C4010000}"/>
    <cellStyle name="Normal 3 2" xfId="208" xr:uid="{00000000-0005-0000-0000-0000C5010000}"/>
    <cellStyle name="Normal 3 2 2" xfId="289" xr:uid="{00000000-0005-0000-0000-0000C6010000}"/>
    <cellStyle name="Normal 3 2 3" xfId="408" xr:uid="{00000000-0005-0000-0000-0000C7010000}"/>
    <cellStyle name="Normal 3 2 4" xfId="459" xr:uid="{00000000-0005-0000-0000-0000C8010000}"/>
    <cellStyle name="Normal 3 2 5" xfId="510" xr:uid="{00000000-0005-0000-0000-0000C9010000}"/>
    <cellStyle name="Normal 3 2 6" xfId="560" xr:uid="{00000000-0005-0000-0000-0000CA010000}"/>
    <cellStyle name="Normal 3 3" xfId="215" xr:uid="{00000000-0005-0000-0000-0000CB010000}"/>
    <cellStyle name="Normal 3 4" xfId="270" xr:uid="{00000000-0005-0000-0000-0000CC010000}"/>
    <cellStyle name="Normal 3 4 2" xfId="410" xr:uid="{00000000-0005-0000-0000-0000CD010000}"/>
    <cellStyle name="Normal 3 5" xfId="389" xr:uid="{00000000-0005-0000-0000-0000CE010000}"/>
    <cellStyle name="Normal 3 6" xfId="440" xr:uid="{00000000-0005-0000-0000-0000CF010000}"/>
    <cellStyle name="Normal 3 7" xfId="491" xr:uid="{00000000-0005-0000-0000-0000D0010000}"/>
    <cellStyle name="Normal 3 8" xfId="541" xr:uid="{00000000-0005-0000-0000-0000D1010000}"/>
    <cellStyle name="Normal 4" xfId="210" xr:uid="{00000000-0005-0000-0000-0000D2010000}"/>
    <cellStyle name="Normal 4 2" xfId="272" xr:uid="{00000000-0005-0000-0000-0000D3010000}"/>
    <cellStyle name="Normal 4 3" xfId="391" xr:uid="{00000000-0005-0000-0000-0000D4010000}"/>
    <cellStyle name="Normal 4 4" xfId="442" xr:uid="{00000000-0005-0000-0000-0000D5010000}"/>
    <cellStyle name="Normal 4 5" xfId="493" xr:uid="{00000000-0005-0000-0000-0000D6010000}"/>
    <cellStyle name="Normal 4 6" xfId="543" xr:uid="{00000000-0005-0000-0000-0000D7010000}"/>
    <cellStyle name="Normal 5" xfId="166" xr:uid="{00000000-0005-0000-0000-0000D8010000}"/>
    <cellStyle name="Normal 6" xfId="84" xr:uid="{00000000-0005-0000-0000-0000D9010000}"/>
    <cellStyle name="Normal 6 2" xfId="275" xr:uid="{00000000-0005-0000-0000-0000DA010000}"/>
    <cellStyle name="Normal 6 3" xfId="394" xr:uid="{00000000-0005-0000-0000-0000DB010000}"/>
    <cellStyle name="Normal 6 4" xfId="445" xr:uid="{00000000-0005-0000-0000-0000DC010000}"/>
    <cellStyle name="Normal 6 5" xfId="496" xr:uid="{00000000-0005-0000-0000-0000DD010000}"/>
    <cellStyle name="Normal 6 6" xfId="546" xr:uid="{00000000-0005-0000-0000-0000DE010000}"/>
    <cellStyle name="Normal 7" xfId="256" xr:uid="{00000000-0005-0000-0000-0000DF010000}"/>
    <cellStyle name="Normal 7 2" xfId="348" xr:uid="{00000000-0005-0000-0000-0000E0010000}"/>
    <cellStyle name="Normal 7 3" xfId="426" xr:uid="{00000000-0005-0000-0000-0000E1010000}"/>
    <cellStyle name="Normal 7 4" xfId="477" xr:uid="{00000000-0005-0000-0000-0000E2010000}"/>
    <cellStyle name="Normal 7 5" xfId="527" xr:uid="{00000000-0005-0000-0000-0000E3010000}"/>
    <cellStyle name="Normal 8" xfId="307" xr:uid="{00000000-0005-0000-0000-0000E4010000}"/>
    <cellStyle name="Normal 9" xfId="292" xr:uid="{00000000-0005-0000-0000-0000E5010000}"/>
    <cellStyle name="Note" xfId="15" builtinId="10" customBuiltin="1"/>
    <cellStyle name="Note 10" xfId="513" xr:uid="{00000000-0005-0000-0000-0000E7010000}"/>
    <cellStyle name="Note 2" xfId="80" xr:uid="{00000000-0005-0000-0000-0000E8010000}"/>
    <cellStyle name="Note 2 2" xfId="162" xr:uid="{00000000-0005-0000-0000-0000E9010000}"/>
    <cellStyle name="Note 2 3" xfId="252" xr:uid="{00000000-0005-0000-0000-0000EA010000}"/>
    <cellStyle name="Note 3" xfId="181" xr:uid="{00000000-0005-0000-0000-0000EB010000}"/>
    <cellStyle name="Note 4" xfId="98" xr:uid="{00000000-0005-0000-0000-0000EC010000}"/>
    <cellStyle name="Note 4 2" xfId="276" xr:uid="{00000000-0005-0000-0000-0000ED010000}"/>
    <cellStyle name="Note 4 3" xfId="395" xr:uid="{00000000-0005-0000-0000-0000EE010000}"/>
    <cellStyle name="Note 4 4" xfId="446" xr:uid="{00000000-0005-0000-0000-0000EF010000}"/>
    <cellStyle name="Note 4 5" xfId="497" xr:uid="{00000000-0005-0000-0000-0000F0010000}"/>
    <cellStyle name="Note 4 6" xfId="547" xr:uid="{00000000-0005-0000-0000-0000F1010000}"/>
    <cellStyle name="Note 5" xfId="257" xr:uid="{00000000-0005-0000-0000-0000F2010000}"/>
    <cellStyle name="Note 5 2" xfId="362" xr:uid="{00000000-0005-0000-0000-0000F3010000}"/>
    <cellStyle name="Note 5 3" xfId="427" xr:uid="{00000000-0005-0000-0000-0000F4010000}"/>
    <cellStyle name="Note 5 4" xfId="478" xr:uid="{00000000-0005-0000-0000-0000F5010000}"/>
    <cellStyle name="Note 5 5" xfId="528" xr:uid="{00000000-0005-0000-0000-0000F6010000}"/>
    <cellStyle name="Note 6" xfId="321" xr:uid="{00000000-0005-0000-0000-0000F7010000}"/>
    <cellStyle name="Note 7" xfId="293" xr:uid="{00000000-0005-0000-0000-0000F8010000}"/>
    <cellStyle name="Note 8" xfId="412" xr:uid="{00000000-0005-0000-0000-0000F9010000}"/>
    <cellStyle name="Note 9" xfId="463" xr:uid="{00000000-0005-0000-0000-0000FA010000}"/>
    <cellStyle name="Output" xfId="10" builtinId="21" customBuiltin="1"/>
    <cellStyle name="Output 2" xfId="81" xr:uid="{00000000-0005-0000-0000-0000FC010000}"/>
    <cellStyle name="Output 2 2" xfId="163" xr:uid="{00000000-0005-0000-0000-0000FD010000}"/>
    <cellStyle name="Output 2 3" xfId="253" xr:uid="{00000000-0005-0000-0000-0000FE010000}"/>
    <cellStyle name="Output 3" xfId="176" xr:uid="{00000000-0005-0000-0000-0000FF010000}"/>
    <cellStyle name="Output 4" xfId="93" xr:uid="{00000000-0005-0000-0000-000000020000}"/>
    <cellStyle name="Output 5" xfId="357" xr:uid="{00000000-0005-0000-0000-000001020000}"/>
    <cellStyle name="Output 6" xfId="316" xr:uid="{00000000-0005-0000-0000-000002020000}"/>
    <cellStyle name="Percent" xfId="291" builtinId="5"/>
    <cellStyle name="Percent 10" xfId="526" xr:uid="{00000000-0005-0000-0000-000004020000}"/>
    <cellStyle name="Percent 2" xfId="209" xr:uid="{00000000-0005-0000-0000-000005020000}"/>
    <cellStyle name="Percent 2 2" xfId="271" xr:uid="{00000000-0005-0000-0000-000006020000}"/>
    <cellStyle name="Percent 2 3" xfId="390" xr:uid="{00000000-0005-0000-0000-000007020000}"/>
    <cellStyle name="Percent 2 4" xfId="441" xr:uid="{00000000-0005-0000-0000-000008020000}"/>
    <cellStyle name="Percent 2 5" xfId="492" xr:uid="{00000000-0005-0000-0000-000009020000}"/>
    <cellStyle name="Percent 2 6" xfId="542" xr:uid="{00000000-0005-0000-0000-00000A020000}"/>
    <cellStyle name="Percent 3" xfId="211" xr:uid="{00000000-0005-0000-0000-00000B020000}"/>
    <cellStyle name="Percent 3 2" xfId="273" xr:uid="{00000000-0005-0000-0000-00000C020000}"/>
    <cellStyle name="Percent 3 3" xfId="392" xr:uid="{00000000-0005-0000-0000-00000D020000}"/>
    <cellStyle name="Percent 3 4" xfId="443" xr:uid="{00000000-0005-0000-0000-00000E020000}"/>
    <cellStyle name="Percent 3 5" xfId="494" xr:uid="{00000000-0005-0000-0000-00000F020000}"/>
    <cellStyle name="Percent 3 6" xfId="544" xr:uid="{00000000-0005-0000-0000-000010020000}"/>
    <cellStyle name="Percent 4" xfId="167" xr:uid="{00000000-0005-0000-0000-000011020000}"/>
    <cellStyle name="Percent 5" xfId="213" xr:uid="{00000000-0005-0000-0000-000012020000}"/>
    <cellStyle name="Percent 5 2" xfId="290" xr:uid="{00000000-0005-0000-0000-000013020000}"/>
    <cellStyle name="Percent 5 3" xfId="409" xr:uid="{00000000-0005-0000-0000-000014020000}"/>
    <cellStyle name="Percent 5 4" xfId="460" xr:uid="{00000000-0005-0000-0000-000015020000}"/>
    <cellStyle name="Percent 5 5" xfId="511" xr:uid="{00000000-0005-0000-0000-000016020000}"/>
    <cellStyle name="Percent 5 6" xfId="561" xr:uid="{00000000-0005-0000-0000-000017020000}"/>
    <cellStyle name="Percent 6" xfId="274" xr:uid="{00000000-0005-0000-0000-000018020000}"/>
    <cellStyle name="Percent 6 2" xfId="393" xr:uid="{00000000-0005-0000-0000-000019020000}"/>
    <cellStyle name="Percent 6 3" xfId="444" xr:uid="{00000000-0005-0000-0000-00001A020000}"/>
    <cellStyle name="Percent 6 4" xfId="495" xr:uid="{00000000-0005-0000-0000-00001B020000}"/>
    <cellStyle name="Percent 6 5" xfId="545" xr:uid="{00000000-0005-0000-0000-00001C020000}"/>
    <cellStyle name="Percent 7" xfId="306" xr:uid="{00000000-0005-0000-0000-00001D020000}"/>
    <cellStyle name="Percent 7 2" xfId="461" xr:uid="{00000000-0005-0000-0000-00001E020000}"/>
    <cellStyle name="Percent 8" xfId="425" xr:uid="{00000000-0005-0000-0000-00001F020000}"/>
    <cellStyle name="Percent 9" xfId="476" xr:uid="{00000000-0005-0000-0000-000020020000}"/>
    <cellStyle name="Title" xfId="1" builtinId="15" customBuiltin="1"/>
    <cellStyle name="Total" xfId="17" builtinId="25" customBuiltin="1"/>
    <cellStyle name="Total 2" xfId="82" xr:uid="{00000000-0005-0000-0000-000023020000}"/>
    <cellStyle name="Total 2 2" xfId="164" xr:uid="{00000000-0005-0000-0000-000024020000}"/>
    <cellStyle name="Total 2 3" xfId="254" xr:uid="{00000000-0005-0000-0000-000025020000}"/>
    <cellStyle name="Total 3" xfId="183" xr:uid="{00000000-0005-0000-0000-000026020000}"/>
    <cellStyle name="Total 4" xfId="100" xr:uid="{00000000-0005-0000-0000-000027020000}"/>
    <cellStyle name="Total 5" xfId="364" xr:uid="{00000000-0005-0000-0000-000028020000}"/>
    <cellStyle name="Total 6" xfId="323" xr:uid="{00000000-0005-0000-0000-000029020000}"/>
    <cellStyle name="Warning Text" xfId="14" builtinId="11" customBuiltin="1"/>
    <cellStyle name="Warning Text 2" xfId="83" xr:uid="{00000000-0005-0000-0000-00002B020000}"/>
    <cellStyle name="Warning Text 2 2" xfId="165" xr:uid="{00000000-0005-0000-0000-00002C020000}"/>
    <cellStyle name="Warning Text 2 3" xfId="255" xr:uid="{00000000-0005-0000-0000-00002D020000}"/>
    <cellStyle name="Warning Text 3" xfId="180" xr:uid="{00000000-0005-0000-0000-00002E020000}"/>
    <cellStyle name="Warning Text 4" xfId="97" xr:uid="{00000000-0005-0000-0000-00002F020000}"/>
    <cellStyle name="Warning Text 5" xfId="361" xr:uid="{00000000-0005-0000-0000-000030020000}"/>
    <cellStyle name="Warning Text 6" xfId="320" xr:uid="{00000000-0005-0000-0000-000031020000}"/>
  </cellStyles>
  <dxfs count="36"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powerPivotData" Target="model/item.data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Early</a:t>
            </a:r>
            <a:r>
              <a:rPr lang="en-GB" baseline="0"/>
              <a:t> Years Foundation Stage Results - 2025</a:t>
            </a:r>
          </a:p>
          <a:p>
            <a:pPr>
              <a:defRPr/>
            </a:pPr>
            <a:r>
              <a:rPr lang="en-GB" baseline="0"/>
              <a:t> by Area</a:t>
            </a:r>
            <a:endParaRPr lang="en-GB"/>
          </a:p>
        </c:rich>
      </c:tx>
      <c:layout>
        <c:manualLayout>
          <c:xMode val="edge"/>
          <c:yMode val="edge"/>
          <c:x val="6.7195726644533063E-2"/>
          <c:y val="1.459828065484515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'All Measures by FHRA'!$A$6</c:f>
              <c:strCache>
                <c:ptCount val="1"/>
                <c:pt idx="0">
                  <c:v>LA Data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'All Measures by FHRA'!$C$4:$H$4</c:f>
              <c:strCache>
                <c:ptCount val="6"/>
                <c:pt idx="0">
                  <c:v>Communication </c:v>
                </c:pt>
                <c:pt idx="1">
                  <c:v>Physical </c:v>
                </c:pt>
                <c:pt idx="2">
                  <c:v>PSED </c:v>
                </c:pt>
                <c:pt idx="3">
                  <c:v>Literature</c:v>
                </c:pt>
                <c:pt idx="4">
                  <c:v>Maths </c:v>
                </c:pt>
                <c:pt idx="5">
                  <c:v>Understanding the world</c:v>
                </c:pt>
              </c:strCache>
            </c:strRef>
          </c:cat>
          <c:val>
            <c:numRef>
              <c:f>'All Measures by FHRA'!$C$6:$H$6</c:f>
              <c:numCache>
                <c:formatCode>0%</c:formatCode>
                <c:ptCount val="6"/>
                <c:pt idx="0">
                  <c:v>0.8</c:v>
                </c:pt>
                <c:pt idx="1">
                  <c:v>0.84</c:v>
                </c:pt>
                <c:pt idx="2">
                  <c:v>0.82</c:v>
                </c:pt>
                <c:pt idx="3">
                  <c:v>0.69</c:v>
                </c:pt>
                <c:pt idx="4">
                  <c:v>0.77</c:v>
                </c:pt>
                <c:pt idx="5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82-4E27-86E9-94A1CD43F669}"/>
            </c:ext>
          </c:extLst>
        </c:ser>
        <c:ser>
          <c:idx val="0"/>
          <c:order val="1"/>
          <c:tx>
            <c:strRef>
              <c:f>'All Measures by FHRA'!$A$7</c:f>
              <c:strCache>
                <c:ptCount val="1"/>
                <c:pt idx="0">
                  <c:v>Lower Valley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'All Measures by FHRA'!$C$4:$H$4</c:f>
              <c:strCache>
                <c:ptCount val="6"/>
                <c:pt idx="0">
                  <c:v>Communication </c:v>
                </c:pt>
                <c:pt idx="1">
                  <c:v>Physical </c:v>
                </c:pt>
                <c:pt idx="2">
                  <c:v>PSED </c:v>
                </c:pt>
                <c:pt idx="3">
                  <c:v>Literature</c:v>
                </c:pt>
                <c:pt idx="4">
                  <c:v>Maths </c:v>
                </c:pt>
                <c:pt idx="5">
                  <c:v>Understanding the world</c:v>
                </c:pt>
              </c:strCache>
            </c:strRef>
          </c:cat>
          <c:val>
            <c:numRef>
              <c:f>'All Measures by FHRA'!$C$7:$H$7</c:f>
              <c:numCache>
                <c:formatCode>0%</c:formatCode>
                <c:ptCount val="6"/>
                <c:pt idx="0">
                  <c:v>0.85</c:v>
                </c:pt>
                <c:pt idx="1">
                  <c:v>0.88</c:v>
                </c:pt>
                <c:pt idx="2">
                  <c:v>0.86</c:v>
                </c:pt>
                <c:pt idx="3">
                  <c:v>0.75</c:v>
                </c:pt>
                <c:pt idx="4">
                  <c:v>0.82</c:v>
                </c:pt>
                <c:pt idx="5">
                  <c:v>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82-4E27-86E9-94A1CD43F669}"/>
            </c:ext>
          </c:extLst>
        </c:ser>
        <c:ser>
          <c:idx val="1"/>
          <c:order val="2"/>
          <c:tx>
            <c:strRef>
              <c:f>'All Measures by FHRA'!$A$11</c:f>
              <c:strCache>
                <c:ptCount val="1"/>
                <c:pt idx="0">
                  <c:v>Upper Valley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'All Measures by FHRA'!$C$4:$H$4</c:f>
              <c:strCache>
                <c:ptCount val="6"/>
                <c:pt idx="0">
                  <c:v>Communication </c:v>
                </c:pt>
                <c:pt idx="1">
                  <c:v>Physical </c:v>
                </c:pt>
                <c:pt idx="2">
                  <c:v>PSED </c:v>
                </c:pt>
                <c:pt idx="3">
                  <c:v>Literature</c:v>
                </c:pt>
                <c:pt idx="4">
                  <c:v>Maths </c:v>
                </c:pt>
                <c:pt idx="5">
                  <c:v>Understanding the world</c:v>
                </c:pt>
              </c:strCache>
            </c:strRef>
          </c:cat>
          <c:val>
            <c:numRef>
              <c:f>'All Measures by FHRA'!$C$11:$H$11</c:f>
              <c:numCache>
                <c:formatCode>0%</c:formatCode>
                <c:ptCount val="6"/>
                <c:pt idx="0">
                  <c:v>0.8</c:v>
                </c:pt>
                <c:pt idx="1">
                  <c:v>0.84</c:v>
                </c:pt>
                <c:pt idx="2">
                  <c:v>0.81</c:v>
                </c:pt>
                <c:pt idx="3">
                  <c:v>0.7</c:v>
                </c:pt>
                <c:pt idx="4">
                  <c:v>0.79</c:v>
                </c:pt>
                <c:pt idx="5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82-4E27-86E9-94A1CD43F669}"/>
            </c:ext>
          </c:extLst>
        </c:ser>
        <c:ser>
          <c:idx val="2"/>
          <c:order val="3"/>
          <c:tx>
            <c:strRef>
              <c:f>'All Measures by FHRA'!$A$15</c:f>
              <c:strCache>
                <c:ptCount val="1"/>
                <c:pt idx="0">
                  <c:v>Halifax North and East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'All Measures by FHRA'!$C$4:$H$4</c:f>
              <c:strCache>
                <c:ptCount val="6"/>
                <c:pt idx="0">
                  <c:v>Communication </c:v>
                </c:pt>
                <c:pt idx="1">
                  <c:v>Physical </c:v>
                </c:pt>
                <c:pt idx="2">
                  <c:v>PSED </c:v>
                </c:pt>
                <c:pt idx="3">
                  <c:v>Literature</c:v>
                </c:pt>
                <c:pt idx="4">
                  <c:v>Maths </c:v>
                </c:pt>
                <c:pt idx="5">
                  <c:v>Understanding the world</c:v>
                </c:pt>
              </c:strCache>
            </c:strRef>
          </c:cat>
          <c:val>
            <c:numRef>
              <c:f>'All Measures by FHRA'!$C$15:$H$15</c:f>
              <c:numCache>
                <c:formatCode>0%</c:formatCode>
                <c:ptCount val="6"/>
                <c:pt idx="0">
                  <c:v>0.74</c:v>
                </c:pt>
                <c:pt idx="1">
                  <c:v>0.82</c:v>
                </c:pt>
                <c:pt idx="2">
                  <c:v>0.78</c:v>
                </c:pt>
                <c:pt idx="3">
                  <c:v>0.64</c:v>
                </c:pt>
                <c:pt idx="4">
                  <c:v>0.71</c:v>
                </c:pt>
                <c:pt idx="5">
                  <c:v>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82-4E27-86E9-94A1CD43F669}"/>
            </c:ext>
          </c:extLst>
        </c:ser>
        <c:ser>
          <c:idx val="3"/>
          <c:order val="4"/>
          <c:tx>
            <c:strRef>
              <c:f>'All Measures by FHRA'!$A$22</c:f>
              <c:strCache>
                <c:ptCount val="1"/>
                <c:pt idx="0">
                  <c:v>Central Halifax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'All Measures by FHRA'!$C$4:$H$4</c:f>
              <c:strCache>
                <c:ptCount val="6"/>
                <c:pt idx="0">
                  <c:v>Communication </c:v>
                </c:pt>
                <c:pt idx="1">
                  <c:v>Physical </c:v>
                </c:pt>
                <c:pt idx="2">
                  <c:v>PSED </c:v>
                </c:pt>
                <c:pt idx="3">
                  <c:v>Literature</c:v>
                </c:pt>
                <c:pt idx="4">
                  <c:v>Maths </c:v>
                </c:pt>
                <c:pt idx="5">
                  <c:v>Understanding the world</c:v>
                </c:pt>
              </c:strCache>
            </c:strRef>
          </c:cat>
          <c:val>
            <c:numRef>
              <c:f>'All Measures by FHRA'!$C$22:$H$22</c:f>
              <c:numCache>
                <c:formatCode>0%</c:formatCode>
                <c:ptCount val="6"/>
                <c:pt idx="0">
                  <c:v>0.81</c:v>
                </c:pt>
                <c:pt idx="1">
                  <c:v>0.85</c:v>
                </c:pt>
                <c:pt idx="2">
                  <c:v>0.83</c:v>
                </c:pt>
                <c:pt idx="3">
                  <c:v>0.68</c:v>
                </c:pt>
                <c:pt idx="4">
                  <c:v>0.75</c:v>
                </c:pt>
                <c:pt idx="5">
                  <c:v>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82-4E27-86E9-94A1CD43F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571264"/>
        <c:axId val="42287488"/>
      </c:barChart>
      <c:catAx>
        <c:axId val="86571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Learning Goals</a:t>
                </a:r>
              </a:p>
            </c:rich>
          </c:tx>
          <c:layout>
            <c:manualLayout>
              <c:xMode val="edge"/>
              <c:yMode val="edge"/>
              <c:x val="0.41263705538291395"/>
              <c:y val="0.93123082250803335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 rot="-1260000"/>
          <a:lstStyle/>
          <a:p>
            <a:pPr>
              <a:defRPr/>
            </a:pPr>
            <a:endParaRPr lang="en-US"/>
          </a:p>
        </c:txPr>
        <c:crossAx val="42287488"/>
        <c:crosses val="autoZero"/>
        <c:auto val="1"/>
        <c:lblAlgn val="ctr"/>
        <c:lblOffset val="100"/>
        <c:noMultiLvlLbl val="0"/>
      </c:catAx>
      <c:valAx>
        <c:axId val="422874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%</a:t>
                </a:r>
                <a:r>
                  <a:rPr lang="en-GB" baseline="0"/>
                  <a:t> of pupils at Expected or Exceeding levels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1.1869436201780416E-2"/>
              <c:y val="0.18308671604381482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crossAx val="865712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Pupils</a:t>
            </a:r>
            <a:r>
              <a:rPr lang="en-GB" baseline="0"/>
              <a:t> achieving overall GLD - 2025 by Area</a:t>
            </a:r>
            <a:endParaRPr lang="en-GB"/>
          </a:p>
        </c:rich>
      </c:tx>
      <c:layout>
        <c:manualLayout>
          <c:xMode val="edge"/>
          <c:yMode val="edge"/>
          <c:x val="0.1301260932887839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486395990624627E-2"/>
          <c:y val="0.13057111348095402"/>
          <c:w val="0.69329439529935299"/>
          <c:h val="0.67216535532248989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'All Measures by FHRA'!$A$7</c:f>
              <c:strCache>
                <c:ptCount val="1"/>
                <c:pt idx="0">
                  <c:v>Lower Valley</c:v>
                </c:pt>
              </c:strCache>
            </c:strRef>
          </c:tx>
          <c:spPr>
            <a:solidFill>
              <a:srgbClr val="7030A0"/>
            </a:solidFill>
            <a:ln w="12700" cmpd="sng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'All Measures by FHRA'!$J$7</c:f>
              <c:numCache>
                <c:formatCode>0%</c:formatCode>
                <c:ptCount val="1"/>
                <c:pt idx="0">
                  <c:v>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C3-4DF6-90F3-BA9CD4CBC895}"/>
            </c:ext>
          </c:extLst>
        </c:ser>
        <c:ser>
          <c:idx val="0"/>
          <c:order val="1"/>
          <c:tx>
            <c:strRef>
              <c:f>'All Measures by FHRA'!$A$11</c:f>
              <c:strCache>
                <c:ptCount val="1"/>
                <c:pt idx="0">
                  <c:v>Upper Valley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'All Measures by FHRA'!$J$11</c:f>
              <c:numCache>
                <c:formatCode>0%</c:formatCode>
                <c:ptCount val="1"/>
                <c:pt idx="0">
                  <c:v>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C3-4DF6-90F3-BA9CD4CBC895}"/>
            </c:ext>
          </c:extLst>
        </c:ser>
        <c:ser>
          <c:idx val="1"/>
          <c:order val="2"/>
          <c:tx>
            <c:strRef>
              <c:f>'All Measures by FHRA'!$A$15</c:f>
              <c:strCache>
                <c:ptCount val="1"/>
                <c:pt idx="0">
                  <c:v>Halifax North and East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'All Measures by FHRA'!$J$15</c:f>
              <c:numCache>
                <c:formatCode>0%</c:formatCode>
                <c:ptCount val="1"/>
                <c:pt idx="0">
                  <c:v>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C3-4DF6-90F3-BA9CD4CBC895}"/>
            </c:ext>
          </c:extLst>
        </c:ser>
        <c:ser>
          <c:idx val="2"/>
          <c:order val="3"/>
          <c:tx>
            <c:strRef>
              <c:f>'All Measures by FHRA'!$A$22</c:f>
              <c:strCache>
                <c:ptCount val="1"/>
                <c:pt idx="0">
                  <c:v>Central Halifax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0-B2CC-4A97-9EDD-F94C9351C8B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'All Measures by FHRA'!$J$22</c:f>
              <c:numCache>
                <c:formatCode>0%</c:formatCode>
                <c:ptCount val="1"/>
                <c:pt idx="0">
                  <c:v>0.61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C3-4DF6-90F3-BA9CD4CBC895}"/>
            </c:ext>
          </c:extLst>
        </c:ser>
        <c:ser>
          <c:idx val="3"/>
          <c:order val="4"/>
          <c:tx>
            <c:strRef>
              <c:f>'All Measures by FHRA'!$A$6</c:f>
              <c:strCache>
                <c:ptCount val="1"/>
                <c:pt idx="0">
                  <c:v>LA Data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'All Measures by FHRA'!$J$6</c:f>
              <c:numCache>
                <c:formatCode>0%</c:formatCode>
                <c:ptCount val="1"/>
                <c:pt idx="0">
                  <c:v>0.65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C3-4DF6-90F3-BA9CD4CBC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321792"/>
        <c:axId val="57278464"/>
      </c:barChart>
      <c:catAx>
        <c:axId val="4232179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Learning Goals</a:t>
                </a:r>
              </a:p>
            </c:rich>
          </c:tx>
          <c:layout>
            <c:manualLayout>
              <c:xMode val="edge"/>
              <c:yMode val="edge"/>
              <c:x val="0.39460236609889637"/>
              <c:y val="0.87106998436718419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57278464"/>
        <c:crossesAt val="0"/>
        <c:auto val="0"/>
        <c:lblAlgn val="ctr"/>
        <c:lblOffset val="100"/>
        <c:noMultiLvlLbl val="0"/>
      </c:catAx>
      <c:valAx>
        <c:axId val="57278464"/>
        <c:scaling>
          <c:orientation val="minMax"/>
          <c:min val="0.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%</a:t>
                </a:r>
                <a:r>
                  <a:rPr lang="en-GB" baseline="0"/>
                  <a:t> of pupils achieving a Good Level of Development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3.9595940715125757E-3"/>
              <c:y val="0.18930069323082074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crossAx val="423217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Average Point</a:t>
            </a:r>
            <a:r>
              <a:rPr lang="en-GB" baseline="0"/>
              <a:t>s by Area - EYFSP 2025</a:t>
            </a:r>
          </a:p>
        </c:rich>
      </c:tx>
      <c:layout>
        <c:manualLayout>
          <c:xMode val="edge"/>
          <c:yMode val="edge"/>
          <c:x val="0.1677126200274348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486395990624627E-2"/>
          <c:y val="0.13057111348095402"/>
          <c:w val="0.69329439529935299"/>
          <c:h val="0.67216535532248989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'All Measures by FHRA'!$A$6</c:f>
              <c:strCache>
                <c:ptCount val="1"/>
                <c:pt idx="0">
                  <c:v>LA Data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 cmpd="sng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'All Measures by FHRA'!$K$6</c:f>
              <c:numCache>
                <c:formatCode>0</c:formatCode>
                <c:ptCount val="1"/>
                <c:pt idx="0">
                  <c:v>30.73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F9D-4748-A064-174D2913C6AD}"/>
            </c:ext>
          </c:extLst>
        </c:ser>
        <c:ser>
          <c:idx val="0"/>
          <c:order val="1"/>
          <c:tx>
            <c:strRef>
              <c:f>'All Measures by FHRA'!$A$7</c:f>
              <c:strCache>
                <c:ptCount val="1"/>
                <c:pt idx="0">
                  <c:v>Lower Valley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'All Measures by FHRA'!$K$7</c:f>
              <c:numCache>
                <c:formatCode>0</c:formatCode>
                <c:ptCount val="1"/>
                <c:pt idx="0">
                  <c:v>31.52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AF9D-4748-A064-174D2913C6AD}"/>
            </c:ext>
          </c:extLst>
        </c:ser>
        <c:ser>
          <c:idx val="1"/>
          <c:order val="2"/>
          <c:tx>
            <c:strRef>
              <c:f>'All Measures by FHRA'!$A$11</c:f>
              <c:strCache>
                <c:ptCount val="1"/>
                <c:pt idx="0">
                  <c:v>Upper Valley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'All Measures by FHRA'!$K$11</c:f>
              <c:numCache>
                <c:formatCode>0</c:formatCode>
                <c:ptCount val="1"/>
                <c:pt idx="0">
                  <c:v>31.52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AF9D-4748-A064-174D2913C6AD}"/>
            </c:ext>
          </c:extLst>
        </c:ser>
        <c:ser>
          <c:idx val="2"/>
          <c:order val="3"/>
          <c:tx>
            <c:strRef>
              <c:f>'All Measures by FHRA'!$A$15</c:f>
              <c:strCache>
                <c:ptCount val="1"/>
                <c:pt idx="0">
                  <c:v>Halifax North and East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'All Measures by FHRA'!$K$15</c:f>
              <c:numCache>
                <c:formatCode>0</c:formatCode>
                <c:ptCount val="1"/>
                <c:pt idx="0">
                  <c:v>30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AF9D-4748-A064-174D2913C6AD}"/>
            </c:ext>
          </c:extLst>
        </c:ser>
        <c:ser>
          <c:idx val="3"/>
          <c:order val="4"/>
          <c:tx>
            <c:strRef>
              <c:f>'All Measures by FHRA'!$A$22</c:f>
              <c:strCache>
                <c:ptCount val="1"/>
                <c:pt idx="0">
                  <c:v>Central Halifax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'All Measures by FHRA'!$K$22</c:f>
              <c:numCache>
                <c:formatCode>0</c:formatCode>
                <c:ptCount val="1"/>
                <c:pt idx="0">
                  <c:v>30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AF9D-4748-A064-174D2913C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71232"/>
        <c:axId val="58272768"/>
      </c:barChart>
      <c:catAx>
        <c:axId val="582712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/>
          <a:lstStyle/>
          <a:p>
            <a:pPr>
              <a:defRPr/>
            </a:pPr>
            <a:endParaRPr lang="en-US"/>
          </a:p>
        </c:txPr>
        <c:crossAx val="58272768"/>
        <c:crosses val="autoZero"/>
        <c:auto val="1"/>
        <c:lblAlgn val="ctr"/>
        <c:lblOffset val="100"/>
        <c:noMultiLvlLbl val="0"/>
      </c:catAx>
      <c:valAx>
        <c:axId val="582727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Total Points</a:t>
                </a:r>
                <a:r>
                  <a:rPr lang="en-US" baseline="0"/>
                  <a:t> score by area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8.201850681073623E-3"/>
              <c:y val="0.183618473388867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crossAx val="582712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46178</xdr:rowOff>
    </xdr:from>
    <xdr:to>
      <xdr:col>7</xdr:col>
      <xdr:colOff>877956</xdr:colOff>
      <xdr:row>56</xdr:row>
      <xdr:rowOff>144178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319632-03C4-4994-A74F-7D889C64B9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7055</xdr:colOff>
      <xdr:row>57</xdr:row>
      <xdr:rowOff>130669</xdr:rowOff>
    </xdr:from>
    <xdr:to>
      <xdr:col>7</xdr:col>
      <xdr:colOff>890533</xdr:colOff>
      <xdr:row>81</xdr:row>
      <xdr:rowOff>28753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367A974-1888-4EBA-846E-94E15E41C3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</xdr:colOff>
      <xdr:row>80</xdr:row>
      <xdr:rowOff>78740</xdr:rowOff>
    </xdr:from>
    <xdr:to>
      <xdr:col>8</xdr:col>
      <xdr:colOff>0</xdr:colOff>
      <xdr:row>103</xdr:row>
      <xdr:rowOff>160974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432FD6C-4348-43A8-B70F-48EA0D1C6E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E2729-8DE9-4D3F-8CC0-BB24B45B3A42}">
  <dimension ref="A1:L32"/>
  <sheetViews>
    <sheetView tabSelected="1" zoomScale="90" zoomScaleNormal="90" workbookViewId="0">
      <selection activeCell="C5" sqref="C5:J5"/>
    </sheetView>
  </sheetViews>
  <sheetFormatPr defaultColWidth="8.7265625" defaultRowHeight="14.5" x14ac:dyDescent="0.35"/>
  <cols>
    <col min="1" max="1" width="21.26953125" style="1" customWidth="1"/>
    <col min="2" max="2" width="11.1796875" style="1" customWidth="1"/>
    <col min="3" max="3" width="15" style="1" customWidth="1"/>
    <col min="4" max="7" width="8.7265625" style="1" customWidth="1"/>
    <col min="8" max="8" width="13" style="1" customWidth="1"/>
    <col min="9" max="9" width="10.453125" style="1" customWidth="1"/>
    <col min="10" max="10" width="13.7265625" style="1" customWidth="1"/>
    <col min="11" max="11" width="8.7265625" style="1"/>
    <col min="12" max="12" width="16" style="1" customWidth="1"/>
    <col min="13" max="16384" width="8.7265625" style="1"/>
  </cols>
  <sheetData>
    <row r="1" spans="1:12" ht="20.5" thickBot="1" x14ac:dyDescent="0.45">
      <c r="A1" s="88" t="s">
        <v>25</v>
      </c>
    </row>
    <row r="2" spans="1:12" s="20" customFormat="1" ht="13.5" thickBot="1" x14ac:dyDescent="0.3">
      <c r="A2" s="251" t="s">
        <v>24</v>
      </c>
      <c r="B2" s="252"/>
      <c r="C2" s="252"/>
      <c r="D2" s="252"/>
      <c r="E2" s="252"/>
      <c r="F2" s="252"/>
      <c r="G2" s="252"/>
      <c r="H2" s="252"/>
      <c r="I2" s="252"/>
      <c r="J2" s="252"/>
      <c r="K2" s="253"/>
    </row>
    <row r="3" spans="1:12" s="20" customFormat="1" ht="15.75" customHeight="1" thickBot="1" x14ac:dyDescent="0.3">
      <c r="A3" s="74"/>
      <c r="B3" s="97"/>
      <c r="C3" s="248" t="s">
        <v>26</v>
      </c>
      <c r="D3" s="249"/>
      <c r="E3" s="250"/>
      <c r="F3" s="249" t="s">
        <v>27</v>
      </c>
      <c r="G3" s="249"/>
      <c r="H3" s="249"/>
      <c r="I3" s="250"/>
      <c r="J3" s="254" t="s">
        <v>36</v>
      </c>
      <c r="K3" s="256" t="s">
        <v>37</v>
      </c>
      <c r="L3" s="245" t="s">
        <v>39</v>
      </c>
    </row>
    <row r="4" spans="1:12" s="20" customFormat="1" ht="86.5" customHeight="1" thickBot="1" x14ac:dyDescent="0.3">
      <c r="A4" s="98" t="s">
        <v>22</v>
      </c>
      <c r="B4" s="92" t="s">
        <v>31</v>
      </c>
      <c r="C4" s="184" t="s">
        <v>32</v>
      </c>
      <c r="D4" s="185" t="s">
        <v>33</v>
      </c>
      <c r="E4" s="186" t="s">
        <v>34</v>
      </c>
      <c r="F4" s="187" t="s">
        <v>30</v>
      </c>
      <c r="G4" s="185" t="s">
        <v>35</v>
      </c>
      <c r="H4" s="185" t="s">
        <v>0</v>
      </c>
      <c r="I4" s="186" t="s">
        <v>1</v>
      </c>
      <c r="J4" s="255"/>
      <c r="K4" s="255"/>
      <c r="L4" s="246"/>
    </row>
    <row r="5" spans="1:12" s="20" customFormat="1" ht="13.5" thickBot="1" x14ac:dyDescent="0.3">
      <c r="A5" s="98" t="s">
        <v>73</v>
      </c>
      <c r="B5" s="93"/>
      <c r="C5" s="99">
        <v>0.8</v>
      </c>
      <c r="D5" s="100">
        <v>0.85</v>
      </c>
      <c r="E5" s="101">
        <v>0.83</v>
      </c>
      <c r="F5" s="102">
        <v>0.71</v>
      </c>
      <c r="G5" s="103">
        <v>0.78</v>
      </c>
      <c r="H5" s="104">
        <v>0.8</v>
      </c>
      <c r="I5" s="105">
        <v>0.85</v>
      </c>
      <c r="J5" s="106">
        <v>0.68</v>
      </c>
      <c r="K5" s="107"/>
      <c r="L5" s="108"/>
    </row>
    <row r="6" spans="1:12" s="20" customFormat="1" ht="13.5" thickBot="1" x14ac:dyDescent="0.3">
      <c r="A6" s="109" t="s">
        <v>23</v>
      </c>
      <c r="B6" s="110">
        <f>B7+B11+B15+B22</f>
        <v>2179</v>
      </c>
      <c r="C6" s="111">
        <v>0.8</v>
      </c>
      <c r="D6" s="112">
        <v>0.84</v>
      </c>
      <c r="E6" s="113">
        <v>0.82</v>
      </c>
      <c r="F6" s="114">
        <v>0.69</v>
      </c>
      <c r="G6" s="115">
        <v>0.77</v>
      </c>
      <c r="H6" s="116">
        <v>0.8</v>
      </c>
      <c r="I6" s="117">
        <v>0.83</v>
      </c>
      <c r="J6" s="214">
        <v>0.65</v>
      </c>
      <c r="K6" s="118">
        <v>30.73</v>
      </c>
      <c r="L6" s="119">
        <v>0.38</v>
      </c>
    </row>
    <row r="7" spans="1:12" s="20" customFormat="1" ht="13" x14ac:dyDescent="0.3">
      <c r="A7" s="120" t="s">
        <v>2</v>
      </c>
      <c r="B7" s="121">
        <f>SUM(B8:B10)</f>
        <v>540</v>
      </c>
      <c r="C7" s="122">
        <v>0.85</v>
      </c>
      <c r="D7" s="123">
        <v>0.88</v>
      </c>
      <c r="E7" s="124">
        <v>0.86</v>
      </c>
      <c r="F7" s="125">
        <v>0.75</v>
      </c>
      <c r="G7" s="126">
        <v>0.82</v>
      </c>
      <c r="H7" s="123">
        <v>0.86</v>
      </c>
      <c r="I7" s="127">
        <v>0.84</v>
      </c>
      <c r="J7" s="127">
        <v>0.68</v>
      </c>
      <c r="K7" s="128">
        <v>31.52</v>
      </c>
      <c r="L7" s="188">
        <v>0.38</v>
      </c>
    </row>
    <row r="8" spans="1:12" s="20" customFormat="1" ht="12.5" x14ac:dyDescent="0.25">
      <c r="A8" s="129" t="s">
        <v>3</v>
      </c>
      <c r="B8" s="130">
        <v>211</v>
      </c>
      <c r="C8" s="131">
        <v>0.85</v>
      </c>
      <c r="D8" s="132">
        <v>0.89</v>
      </c>
      <c r="E8" s="133">
        <v>0.88</v>
      </c>
      <c r="F8" s="134">
        <v>0.75</v>
      </c>
      <c r="G8" s="135">
        <v>0.82</v>
      </c>
      <c r="H8" s="132">
        <v>0.83</v>
      </c>
      <c r="I8" s="136">
        <v>0.85</v>
      </c>
      <c r="J8" s="136">
        <v>0.63</v>
      </c>
      <c r="K8" s="137">
        <v>30.6</v>
      </c>
      <c r="L8" s="189">
        <v>0.39</v>
      </c>
    </row>
    <row r="9" spans="1:12" s="20" customFormat="1" ht="12.5" x14ac:dyDescent="0.25">
      <c r="A9" s="129" t="s">
        <v>4</v>
      </c>
      <c r="B9" s="130">
        <v>119</v>
      </c>
      <c r="C9" s="131">
        <v>0.88</v>
      </c>
      <c r="D9" s="132">
        <v>0.86</v>
      </c>
      <c r="E9" s="133">
        <v>0.85</v>
      </c>
      <c r="F9" s="134">
        <v>0.77</v>
      </c>
      <c r="G9" s="135">
        <v>0.82</v>
      </c>
      <c r="H9" s="132">
        <v>0.87</v>
      </c>
      <c r="I9" s="136">
        <v>0.88</v>
      </c>
      <c r="J9" s="136">
        <v>0.75</v>
      </c>
      <c r="K9" s="137">
        <v>31.6</v>
      </c>
      <c r="L9" s="189">
        <v>0.4</v>
      </c>
    </row>
    <row r="10" spans="1:12" s="20" customFormat="1" ht="13" thickBot="1" x14ac:dyDescent="0.3">
      <c r="A10" s="138" t="s">
        <v>5</v>
      </c>
      <c r="B10" s="130">
        <v>210</v>
      </c>
      <c r="C10" s="139">
        <v>0.82</v>
      </c>
      <c r="D10" s="140">
        <v>0.87</v>
      </c>
      <c r="E10" s="141">
        <v>0.85</v>
      </c>
      <c r="F10" s="142">
        <v>0.74</v>
      </c>
      <c r="G10" s="143">
        <v>0.81</v>
      </c>
      <c r="H10" s="140">
        <v>0.87</v>
      </c>
      <c r="I10" s="144">
        <v>0.89</v>
      </c>
      <c r="J10" s="144">
        <v>0.68</v>
      </c>
      <c r="K10" s="145">
        <v>31.96</v>
      </c>
      <c r="L10" s="189">
        <v>0.37</v>
      </c>
    </row>
    <row r="11" spans="1:12" s="20" customFormat="1" ht="13" x14ac:dyDescent="0.3">
      <c r="A11" s="146" t="s">
        <v>6</v>
      </c>
      <c r="B11" s="147">
        <f>SUM(B12:B14)</f>
        <v>529</v>
      </c>
      <c r="C11" s="148">
        <v>0.8</v>
      </c>
      <c r="D11" s="149">
        <v>0.84</v>
      </c>
      <c r="E11" s="150">
        <v>0.81</v>
      </c>
      <c r="F11" s="151">
        <v>0.7</v>
      </c>
      <c r="G11" s="152">
        <v>0.79</v>
      </c>
      <c r="H11" s="149">
        <v>0.8</v>
      </c>
      <c r="I11" s="153">
        <v>0.84</v>
      </c>
      <c r="J11" s="153">
        <v>0.68</v>
      </c>
      <c r="K11" s="154">
        <v>31.52</v>
      </c>
      <c r="L11" s="190">
        <v>0.38</v>
      </c>
    </row>
    <row r="12" spans="1:12" s="20" customFormat="1" ht="12.5" x14ac:dyDescent="0.25">
      <c r="A12" s="129" t="s">
        <v>8</v>
      </c>
      <c r="B12" s="130">
        <v>227</v>
      </c>
      <c r="C12" s="131">
        <v>0.87</v>
      </c>
      <c r="D12" s="132">
        <v>0.9</v>
      </c>
      <c r="E12" s="133">
        <v>0.85</v>
      </c>
      <c r="F12" s="134">
        <v>0.75</v>
      </c>
      <c r="G12" s="135">
        <v>0.86</v>
      </c>
      <c r="H12" s="132">
        <v>0.88</v>
      </c>
      <c r="I12" s="136">
        <v>0.91</v>
      </c>
      <c r="J12" s="136">
        <v>0.76</v>
      </c>
      <c r="K12" s="137">
        <v>32</v>
      </c>
      <c r="L12" s="189">
        <v>0.38</v>
      </c>
    </row>
    <row r="13" spans="1:12" s="20" customFormat="1" ht="12.5" x14ac:dyDescent="0.25">
      <c r="A13" s="129" t="s">
        <v>19</v>
      </c>
      <c r="B13" s="130">
        <v>157</v>
      </c>
      <c r="C13" s="131">
        <v>0.72</v>
      </c>
      <c r="D13" s="132">
        <v>0.81</v>
      </c>
      <c r="E13" s="133">
        <v>0.78</v>
      </c>
      <c r="F13" s="134">
        <v>0.68</v>
      </c>
      <c r="G13" s="135">
        <v>0.75</v>
      </c>
      <c r="H13" s="132">
        <v>0.76</v>
      </c>
      <c r="I13" s="136">
        <v>0.78</v>
      </c>
      <c r="J13" s="136">
        <v>0.68</v>
      </c>
      <c r="K13" s="137">
        <v>30.76</v>
      </c>
      <c r="L13" s="189">
        <v>0.40490196078431367</v>
      </c>
    </row>
    <row r="14" spans="1:12" s="20" customFormat="1" ht="13" thickBot="1" x14ac:dyDescent="0.3">
      <c r="A14" s="155" t="s">
        <v>7</v>
      </c>
      <c r="B14" s="130">
        <v>145</v>
      </c>
      <c r="C14" s="156">
        <v>0.77</v>
      </c>
      <c r="D14" s="157">
        <v>0.77</v>
      </c>
      <c r="E14" s="158">
        <v>0.77</v>
      </c>
      <c r="F14" s="159">
        <v>0.62</v>
      </c>
      <c r="G14" s="160">
        <v>0.74</v>
      </c>
      <c r="H14" s="157">
        <v>0.73</v>
      </c>
      <c r="I14" s="161">
        <v>0.8</v>
      </c>
      <c r="J14" s="161">
        <v>0.57999999999999996</v>
      </c>
      <c r="K14" s="137">
        <v>31.59</v>
      </c>
      <c r="L14" s="189">
        <v>0.35</v>
      </c>
    </row>
    <row r="15" spans="1:12" s="20" customFormat="1" ht="13" x14ac:dyDescent="0.3">
      <c r="A15" s="162" t="s">
        <v>9</v>
      </c>
      <c r="B15" s="163">
        <f>SUM(B16:B21)</f>
        <v>552</v>
      </c>
      <c r="C15" s="164">
        <v>0.74</v>
      </c>
      <c r="D15" s="165">
        <v>0.82</v>
      </c>
      <c r="E15" s="166">
        <v>0.78</v>
      </c>
      <c r="F15" s="167">
        <v>0.64</v>
      </c>
      <c r="G15" s="168">
        <v>0.71</v>
      </c>
      <c r="H15" s="165">
        <v>0.74</v>
      </c>
      <c r="I15" s="169">
        <v>0.8</v>
      </c>
      <c r="J15" s="169">
        <v>0.63</v>
      </c>
      <c r="K15" s="170">
        <v>30</v>
      </c>
      <c r="L15" s="191">
        <v>0.38</v>
      </c>
    </row>
    <row r="16" spans="1:12" s="20" customFormat="1" ht="12.5" x14ac:dyDescent="0.25">
      <c r="A16" s="129" t="s">
        <v>11</v>
      </c>
      <c r="B16" s="130">
        <v>64</v>
      </c>
      <c r="C16" s="131">
        <v>0.56000000000000005</v>
      </c>
      <c r="D16" s="132">
        <v>0.73</v>
      </c>
      <c r="E16" s="133">
        <v>0.63</v>
      </c>
      <c r="F16" s="134">
        <v>0.41</v>
      </c>
      <c r="G16" s="135">
        <v>0.45</v>
      </c>
      <c r="H16" s="132">
        <v>0.59</v>
      </c>
      <c r="I16" s="136">
        <v>0.61</v>
      </c>
      <c r="J16" s="136">
        <v>0.37</v>
      </c>
      <c r="K16" s="137">
        <v>26.37</v>
      </c>
      <c r="L16" s="189">
        <v>0.27</v>
      </c>
    </row>
    <row r="17" spans="1:12" s="20" customFormat="1" ht="12.5" x14ac:dyDescent="0.25">
      <c r="A17" s="129" t="s">
        <v>14</v>
      </c>
      <c r="B17" s="130">
        <v>111</v>
      </c>
      <c r="C17" s="131">
        <v>0.75</v>
      </c>
      <c r="D17" s="132">
        <v>0.86</v>
      </c>
      <c r="E17" s="133">
        <v>0.77</v>
      </c>
      <c r="F17" s="134">
        <v>0.63</v>
      </c>
      <c r="G17" s="135">
        <v>0.74</v>
      </c>
      <c r="H17" s="132">
        <v>0.78</v>
      </c>
      <c r="I17" s="136">
        <v>0.83</v>
      </c>
      <c r="J17" s="136">
        <v>0.62</v>
      </c>
      <c r="K17" s="137">
        <v>30.5</v>
      </c>
      <c r="L17" s="189">
        <v>0.42</v>
      </c>
    </row>
    <row r="18" spans="1:12" s="20" customFormat="1" ht="12.5" x14ac:dyDescent="0.25">
      <c r="A18" s="129" t="s">
        <v>13</v>
      </c>
      <c r="B18" s="130">
        <v>79</v>
      </c>
      <c r="C18" s="131">
        <v>0.78</v>
      </c>
      <c r="D18" s="132">
        <v>0.86</v>
      </c>
      <c r="E18" s="133">
        <v>0.84</v>
      </c>
      <c r="F18" s="134">
        <v>0.78</v>
      </c>
      <c r="G18" s="135">
        <v>0.78</v>
      </c>
      <c r="H18" s="132">
        <v>0.78</v>
      </c>
      <c r="I18" s="136">
        <v>0.89</v>
      </c>
      <c r="J18" s="136">
        <v>0.67</v>
      </c>
      <c r="K18" s="137">
        <v>31.33</v>
      </c>
      <c r="L18" s="189">
        <v>0.37</v>
      </c>
    </row>
    <row r="19" spans="1:12" s="172" customFormat="1" ht="12.5" x14ac:dyDescent="0.25">
      <c r="A19" s="171" t="s">
        <v>12</v>
      </c>
      <c r="B19" s="130">
        <v>110</v>
      </c>
      <c r="C19" s="131">
        <v>0.73</v>
      </c>
      <c r="D19" s="132">
        <v>0.74</v>
      </c>
      <c r="E19" s="133">
        <v>0.73</v>
      </c>
      <c r="F19" s="134">
        <v>0.6</v>
      </c>
      <c r="G19" s="135">
        <v>0.62</v>
      </c>
      <c r="H19" s="132">
        <v>0.66</v>
      </c>
      <c r="I19" s="136">
        <v>0.7</v>
      </c>
      <c r="J19" s="136">
        <v>0.63</v>
      </c>
      <c r="K19" s="137">
        <v>29.97</v>
      </c>
      <c r="L19" s="189">
        <v>0.39</v>
      </c>
    </row>
    <row r="20" spans="1:12" s="172" customFormat="1" ht="12.5" x14ac:dyDescent="0.25">
      <c r="A20" s="171" t="s">
        <v>78</v>
      </c>
      <c r="B20" s="130">
        <v>111</v>
      </c>
      <c r="C20" s="131">
        <v>0.88</v>
      </c>
      <c r="D20" s="132">
        <v>0.91</v>
      </c>
      <c r="E20" s="133">
        <v>0.92</v>
      </c>
      <c r="F20" s="134">
        <v>0.81</v>
      </c>
      <c r="G20" s="135">
        <v>0.87</v>
      </c>
      <c r="H20" s="132">
        <v>0.88</v>
      </c>
      <c r="I20" s="136">
        <v>0.95</v>
      </c>
      <c r="J20" s="136">
        <v>0.75</v>
      </c>
      <c r="K20" s="137">
        <v>32.47</v>
      </c>
      <c r="L20" s="189">
        <v>0.34</v>
      </c>
    </row>
    <row r="21" spans="1:12" s="20" customFormat="1" ht="13" thickBot="1" x14ac:dyDescent="0.3">
      <c r="A21" s="138" t="s">
        <v>10</v>
      </c>
      <c r="B21" s="130">
        <v>77</v>
      </c>
      <c r="C21" s="139">
        <v>0.66</v>
      </c>
      <c r="D21" s="140">
        <v>0.78</v>
      </c>
      <c r="E21" s="141">
        <v>0.74</v>
      </c>
      <c r="F21" s="142">
        <v>0.6</v>
      </c>
      <c r="G21" s="143">
        <v>0.69</v>
      </c>
      <c r="H21" s="140">
        <v>0.68</v>
      </c>
      <c r="I21" s="144">
        <v>0.73</v>
      </c>
      <c r="J21" s="173">
        <v>0.66</v>
      </c>
      <c r="K21" s="137">
        <v>29.62</v>
      </c>
      <c r="L21" s="189">
        <v>0.35</v>
      </c>
    </row>
    <row r="22" spans="1:12" s="20" customFormat="1" ht="13" x14ac:dyDescent="0.3">
      <c r="A22" s="174" t="s">
        <v>15</v>
      </c>
      <c r="B22" s="175">
        <f>SUM(B23:B27)</f>
        <v>558</v>
      </c>
      <c r="C22" s="176">
        <v>0.81</v>
      </c>
      <c r="D22" s="177">
        <v>0.85</v>
      </c>
      <c r="E22" s="178">
        <v>0.83</v>
      </c>
      <c r="F22" s="179">
        <v>0.68</v>
      </c>
      <c r="G22" s="180">
        <v>0.75</v>
      </c>
      <c r="H22" s="177">
        <v>0.79</v>
      </c>
      <c r="I22" s="181">
        <v>0.81</v>
      </c>
      <c r="J22" s="181">
        <v>0.61</v>
      </c>
      <c r="K22" s="182">
        <v>30</v>
      </c>
      <c r="L22" s="192">
        <v>0.38</v>
      </c>
    </row>
    <row r="23" spans="1:12" s="20" customFormat="1" ht="12.5" x14ac:dyDescent="0.25">
      <c r="A23" s="129" t="s">
        <v>16</v>
      </c>
      <c r="B23" s="130">
        <v>75</v>
      </c>
      <c r="C23" s="131">
        <v>0.84</v>
      </c>
      <c r="D23" s="132">
        <v>0.85</v>
      </c>
      <c r="E23" s="133">
        <v>0.88</v>
      </c>
      <c r="F23" s="134">
        <v>0.72</v>
      </c>
      <c r="G23" s="135">
        <v>0.83</v>
      </c>
      <c r="H23" s="132">
        <v>0.81</v>
      </c>
      <c r="I23" s="136">
        <v>0.87</v>
      </c>
      <c r="J23" s="136">
        <v>0.66</v>
      </c>
      <c r="K23" s="137">
        <v>29.35</v>
      </c>
      <c r="L23" s="189">
        <v>0.34</v>
      </c>
    </row>
    <row r="24" spans="1:12" s="20" customFormat="1" ht="12.5" x14ac:dyDescent="0.25">
      <c r="A24" s="129" t="s">
        <v>17</v>
      </c>
      <c r="B24" s="130">
        <v>86</v>
      </c>
      <c r="C24" s="131">
        <v>0.74</v>
      </c>
      <c r="D24" s="132">
        <v>0.78</v>
      </c>
      <c r="E24" s="133">
        <v>0.8</v>
      </c>
      <c r="F24" s="134">
        <v>0.62</v>
      </c>
      <c r="G24" s="135">
        <v>0.73</v>
      </c>
      <c r="H24" s="132">
        <v>0.74</v>
      </c>
      <c r="I24" s="136">
        <v>0.8</v>
      </c>
      <c r="J24" s="136">
        <v>0.64</v>
      </c>
      <c r="K24" s="137">
        <v>30</v>
      </c>
      <c r="L24" s="189">
        <v>0.45</v>
      </c>
    </row>
    <row r="25" spans="1:12" s="20" customFormat="1" ht="12.5" x14ac:dyDescent="0.25">
      <c r="A25" s="129" t="s">
        <v>20</v>
      </c>
      <c r="B25" s="130">
        <v>122</v>
      </c>
      <c r="C25" s="131">
        <v>0.81</v>
      </c>
      <c r="D25" s="132">
        <v>0.83</v>
      </c>
      <c r="E25" s="133">
        <v>0.8</v>
      </c>
      <c r="F25" s="134">
        <v>0.63</v>
      </c>
      <c r="G25" s="135">
        <v>0.7</v>
      </c>
      <c r="H25" s="132">
        <v>0.7</v>
      </c>
      <c r="I25" s="136">
        <v>0.77</v>
      </c>
      <c r="J25" s="136">
        <v>0.49</v>
      </c>
      <c r="K25" s="137">
        <v>30</v>
      </c>
      <c r="L25" s="189">
        <v>0.37</v>
      </c>
    </row>
    <row r="26" spans="1:12" s="20" customFormat="1" ht="12.5" x14ac:dyDescent="0.25">
      <c r="A26" s="129" t="s">
        <v>21</v>
      </c>
      <c r="B26" s="130">
        <v>186</v>
      </c>
      <c r="C26" s="131">
        <v>0.83</v>
      </c>
      <c r="D26" s="132">
        <v>0.89</v>
      </c>
      <c r="E26" s="133">
        <v>0.84</v>
      </c>
      <c r="F26" s="134">
        <v>0.74</v>
      </c>
      <c r="G26" s="135">
        <v>0.79</v>
      </c>
      <c r="H26" s="132">
        <v>0.85</v>
      </c>
      <c r="I26" s="136">
        <v>0.85</v>
      </c>
      <c r="J26" s="136">
        <v>0.66</v>
      </c>
      <c r="K26" s="137">
        <v>32</v>
      </c>
      <c r="L26" s="189">
        <v>0.38</v>
      </c>
    </row>
    <row r="27" spans="1:12" s="20" customFormat="1" ht="13" thickBot="1" x14ac:dyDescent="0.3">
      <c r="A27" s="138" t="s">
        <v>18</v>
      </c>
      <c r="B27" s="183">
        <v>89</v>
      </c>
      <c r="C27" s="139">
        <v>0.82</v>
      </c>
      <c r="D27" s="140">
        <v>0.85</v>
      </c>
      <c r="E27" s="141">
        <v>0.82</v>
      </c>
      <c r="F27" s="142">
        <v>0.64</v>
      </c>
      <c r="G27" s="143">
        <v>0.69</v>
      </c>
      <c r="H27" s="140">
        <v>0.78</v>
      </c>
      <c r="I27" s="144">
        <v>0.76</v>
      </c>
      <c r="J27" s="144">
        <v>0.57999999999999996</v>
      </c>
      <c r="K27" s="145">
        <v>31</v>
      </c>
      <c r="L27" s="193">
        <v>0.36</v>
      </c>
    </row>
    <row r="28" spans="1:12" x14ac:dyDescent="0.35">
      <c r="A28" s="14" t="s">
        <v>82</v>
      </c>
      <c r="B28" s="15"/>
      <c r="C28" s="15"/>
      <c r="D28" s="15"/>
      <c r="E28" s="15"/>
      <c r="F28" s="15"/>
      <c r="G28" s="15"/>
      <c r="H28" s="15"/>
      <c r="I28" s="15"/>
    </row>
    <row r="29" spans="1:12" ht="25.5" customHeight="1" x14ac:dyDescent="0.35">
      <c r="A29" s="247" t="s">
        <v>29</v>
      </c>
      <c r="B29" s="247"/>
      <c r="C29" s="247"/>
      <c r="D29" s="247"/>
      <c r="E29" s="247"/>
      <c r="F29" s="247"/>
      <c r="G29" s="247"/>
      <c r="H29" s="247"/>
      <c r="I29" s="247"/>
      <c r="J29" s="12"/>
    </row>
    <row r="30" spans="1:12" x14ac:dyDescent="0.35">
      <c r="A30" s="14" t="s">
        <v>28</v>
      </c>
      <c r="B30" s="15"/>
      <c r="C30" s="15"/>
      <c r="D30" s="15"/>
      <c r="E30" s="15"/>
      <c r="F30" s="15"/>
      <c r="G30" s="15"/>
      <c r="H30" s="15"/>
      <c r="I30" s="15"/>
    </row>
    <row r="31" spans="1:12" s="5" customFormat="1" ht="13" x14ac:dyDescent="0.3">
      <c r="A31" s="14" t="s">
        <v>85</v>
      </c>
      <c r="B31" s="14"/>
      <c r="C31" s="14"/>
      <c r="D31" s="14"/>
      <c r="E31" s="14"/>
      <c r="F31" s="14"/>
      <c r="G31" s="14"/>
      <c r="H31" s="14"/>
      <c r="I31" s="14"/>
    </row>
    <row r="32" spans="1:12" s="5" customFormat="1" ht="13" x14ac:dyDescent="0.3">
      <c r="A32" s="14" t="s">
        <v>79</v>
      </c>
      <c r="B32" s="14"/>
      <c r="C32" s="14"/>
      <c r="D32" s="14"/>
      <c r="E32" s="14"/>
      <c r="F32" s="14"/>
      <c r="G32" s="14"/>
      <c r="H32" s="14"/>
      <c r="I32" s="14"/>
    </row>
  </sheetData>
  <mergeCells count="7">
    <mergeCell ref="L3:L4"/>
    <mergeCell ref="A29:I29"/>
    <mergeCell ref="C3:E3"/>
    <mergeCell ref="F3:I3"/>
    <mergeCell ref="A2:K2"/>
    <mergeCell ref="J3:J4"/>
    <mergeCell ref="K3:K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7B53A-D934-46B0-B752-E3DAAB7C2AAF}">
  <sheetPr>
    <pageSetUpPr fitToPage="1"/>
  </sheetPr>
  <dimension ref="A1:L28"/>
  <sheetViews>
    <sheetView topLeftCell="A3" workbookViewId="0">
      <selection activeCell="J8" sqref="J8"/>
    </sheetView>
  </sheetViews>
  <sheetFormatPr defaultColWidth="8.7265625" defaultRowHeight="14" x14ac:dyDescent="0.3"/>
  <cols>
    <col min="1" max="1" width="24.81640625" style="16" customWidth="1"/>
    <col min="2" max="2" width="7.453125" style="16" customWidth="1"/>
    <col min="3" max="3" width="8.453125" style="16" customWidth="1"/>
    <col min="4" max="7" width="8.7265625" style="16"/>
    <col min="8" max="8" width="14" style="16" customWidth="1"/>
    <col min="9" max="9" width="11.26953125" style="16" customWidth="1"/>
    <col min="10" max="10" width="12.54296875" style="16" customWidth="1"/>
    <col min="11" max="11" width="8.7265625" style="16"/>
    <col min="12" max="12" width="10.81640625" style="16" customWidth="1"/>
    <col min="13" max="16384" width="8.7265625" style="16"/>
  </cols>
  <sheetData>
    <row r="1" spans="1:12" ht="20.5" thickBot="1" x14ac:dyDescent="0.45">
      <c r="A1" s="88" t="s">
        <v>75</v>
      </c>
    </row>
    <row r="2" spans="1:12" ht="18.5" thickBot="1" x14ac:dyDescent="0.4">
      <c r="A2" s="261" t="s">
        <v>24</v>
      </c>
      <c r="B2" s="262"/>
      <c r="C2" s="262"/>
      <c r="D2" s="262"/>
      <c r="E2" s="262"/>
      <c r="F2" s="262"/>
      <c r="G2" s="262"/>
      <c r="H2" s="262"/>
      <c r="I2" s="262"/>
      <c r="J2" s="262"/>
      <c r="K2" s="263"/>
    </row>
    <row r="3" spans="1:12" ht="15.75" customHeight="1" thickBot="1" x14ac:dyDescent="0.35">
      <c r="A3" s="63"/>
      <c r="B3" s="89"/>
      <c r="C3" s="264" t="s">
        <v>26</v>
      </c>
      <c r="D3" s="265"/>
      <c r="E3" s="266"/>
      <c r="F3" s="265" t="s">
        <v>27</v>
      </c>
      <c r="G3" s="265"/>
      <c r="H3" s="265"/>
      <c r="I3" s="266"/>
      <c r="J3" s="254" t="s">
        <v>36</v>
      </c>
      <c r="K3" s="257" t="s">
        <v>37</v>
      </c>
      <c r="L3" s="259" t="s">
        <v>39</v>
      </c>
    </row>
    <row r="4" spans="1:12" s="20" customFormat="1" ht="87" customHeight="1" thickBot="1" x14ac:dyDescent="0.3">
      <c r="A4" s="91" t="s">
        <v>56</v>
      </c>
      <c r="B4" s="94" t="s">
        <v>31</v>
      </c>
      <c r="C4" s="95" t="s">
        <v>32</v>
      </c>
      <c r="D4" s="95" t="s">
        <v>33</v>
      </c>
      <c r="E4" s="95" t="s">
        <v>34</v>
      </c>
      <c r="F4" s="96" t="s">
        <v>30</v>
      </c>
      <c r="G4" s="95" t="s">
        <v>35</v>
      </c>
      <c r="H4" s="95" t="s">
        <v>0</v>
      </c>
      <c r="I4" s="95" t="s">
        <v>1</v>
      </c>
      <c r="J4" s="267"/>
      <c r="K4" s="258"/>
      <c r="L4" s="260"/>
    </row>
    <row r="5" spans="1:12" s="50" customFormat="1" ht="13.5" thickBot="1" x14ac:dyDescent="0.3">
      <c r="A5" s="213" t="s">
        <v>73</v>
      </c>
      <c r="B5" s="202"/>
      <c r="C5" s="203">
        <v>0.8</v>
      </c>
      <c r="D5" s="204">
        <v>0.85</v>
      </c>
      <c r="E5" s="205">
        <v>0.83</v>
      </c>
      <c r="F5" s="206">
        <v>0.71</v>
      </c>
      <c r="G5" s="207">
        <v>0.78</v>
      </c>
      <c r="H5" s="208">
        <v>0.8</v>
      </c>
      <c r="I5" s="209">
        <v>0.85</v>
      </c>
      <c r="J5" s="210">
        <v>0.68</v>
      </c>
      <c r="K5" s="211"/>
      <c r="L5" s="212"/>
    </row>
    <row r="6" spans="1:12" s="50" customFormat="1" ht="13.5" thickBot="1" x14ac:dyDescent="0.3">
      <c r="A6" s="109" t="s">
        <v>23</v>
      </c>
      <c r="B6" s="221">
        <v>2179</v>
      </c>
      <c r="C6" s="222">
        <v>0.76</v>
      </c>
      <c r="D6" s="223">
        <v>0.82</v>
      </c>
      <c r="E6" s="224">
        <v>0.79</v>
      </c>
      <c r="F6" s="225">
        <v>0.67</v>
      </c>
      <c r="G6" s="226">
        <v>0.73</v>
      </c>
      <c r="H6" s="227">
        <v>0.77</v>
      </c>
      <c r="I6" s="228">
        <v>0.81</v>
      </c>
      <c r="J6" s="229">
        <v>0.65</v>
      </c>
      <c r="K6" s="244">
        <v>30.73</v>
      </c>
      <c r="L6" s="230">
        <v>0.38</v>
      </c>
    </row>
    <row r="7" spans="1:12" ht="15" customHeight="1" x14ac:dyDescent="0.35">
      <c r="A7" s="63" t="s">
        <v>41</v>
      </c>
      <c r="B7" s="231">
        <v>88</v>
      </c>
      <c r="C7" s="232">
        <v>0.76136363636363635</v>
      </c>
      <c r="D7" s="232">
        <v>0.80681818181818177</v>
      </c>
      <c r="E7" s="232">
        <v>0.81818181818181823</v>
      </c>
      <c r="F7" s="233">
        <v>0.69318181818181823</v>
      </c>
      <c r="G7" s="232">
        <v>0.76136363636363635</v>
      </c>
      <c r="H7" s="232">
        <v>0.76136363636363635</v>
      </c>
      <c r="I7" s="232">
        <v>0.76136363636363635</v>
      </c>
      <c r="J7" s="233">
        <v>0.67045454545454541</v>
      </c>
      <c r="K7" s="234">
        <v>30.681818181818183</v>
      </c>
      <c r="L7" s="235">
        <v>0.34674922600619196</v>
      </c>
    </row>
    <row r="8" spans="1:12" ht="14.5" x14ac:dyDescent="0.35">
      <c r="A8" s="219" t="s">
        <v>42</v>
      </c>
      <c r="B8" s="236">
        <v>68</v>
      </c>
      <c r="C8" s="90">
        <v>0.80882352941176472</v>
      </c>
      <c r="D8" s="90">
        <v>0.83823529411764708</v>
      </c>
      <c r="E8" s="90">
        <v>0.80882352941176472</v>
      </c>
      <c r="F8" s="237">
        <v>0.75</v>
      </c>
      <c r="G8" s="90">
        <v>0.82352941176470584</v>
      </c>
      <c r="H8" s="90">
        <v>0.83823529411764708</v>
      </c>
      <c r="I8" s="90">
        <v>0.83823529411764708</v>
      </c>
      <c r="J8" s="237">
        <v>0.75</v>
      </c>
      <c r="K8" s="217">
        <v>31.323529411764707</v>
      </c>
      <c r="L8" s="238">
        <v>0.33823529411764708</v>
      </c>
    </row>
    <row r="9" spans="1:12" ht="14.5" x14ac:dyDescent="0.35">
      <c r="A9" s="219" t="s">
        <v>3</v>
      </c>
      <c r="B9" s="236">
        <v>119</v>
      </c>
      <c r="C9" s="90">
        <v>0.6470588235294118</v>
      </c>
      <c r="D9" s="90">
        <v>0.77310924369747902</v>
      </c>
      <c r="E9" s="90">
        <v>0.69747899159663862</v>
      </c>
      <c r="F9" s="237">
        <v>0.55462184873949583</v>
      </c>
      <c r="G9" s="90">
        <v>0.65546218487394958</v>
      </c>
      <c r="H9" s="90">
        <v>0.67226890756302526</v>
      </c>
      <c r="I9" s="90">
        <v>0.69747899159663862</v>
      </c>
      <c r="J9" s="237">
        <v>0.53781512605042014</v>
      </c>
      <c r="K9" s="217">
        <v>29.058823529411764</v>
      </c>
      <c r="L9" s="238">
        <v>0.39915966386554624</v>
      </c>
    </row>
    <row r="10" spans="1:12" ht="14.5" x14ac:dyDescent="0.35">
      <c r="A10" s="219" t="s">
        <v>43</v>
      </c>
      <c r="B10" s="236">
        <v>106</v>
      </c>
      <c r="C10" s="90">
        <v>0.79245283018867929</v>
      </c>
      <c r="D10" s="90">
        <v>0.79245283018867929</v>
      </c>
      <c r="E10" s="90">
        <v>0.84905660377358494</v>
      </c>
      <c r="F10" s="237">
        <v>0.75471698113207553</v>
      </c>
      <c r="G10" s="90">
        <v>0.81132075471698117</v>
      </c>
      <c r="H10" s="90">
        <v>0.79245283018867929</v>
      </c>
      <c r="I10" s="90">
        <v>0.86792452830188682</v>
      </c>
      <c r="J10" s="237">
        <v>0.73584905660377353</v>
      </c>
      <c r="K10" s="217">
        <v>30.990566037735849</v>
      </c>
      <c r="L10" s="238">
        <v>0.39037433155080214</v>
      </c>
    </row>
    <row r="11" spans="1:12" ht="14.5" x14ac:dyDescent="0.35">
      <c r="A11" s="219" t="s">
        <v>44</v>
      </c>
      <c r="B11" s="236">
        <v>92</v>
      </c>
      <c r="C11" s="90">
        <v>0.84782608695652173</v>
      </c>
      <c r="D11" s="90">
        <v>0.86956521739130432</v>
      </c>
      <c r="E11" s="90">
        <v>0.85869565217391308</v>
      </c>
      <c r="F11" s="237">
        <v>0.70652173913043481</v>
      </c>
      <c r="G11" s="90">
        <v>0.82608695652173914</v>
      </c>
      <c r="H11" s="90">
        <v>0.85869565217391308</v>
      </c>
      <c r="I11" s="90">
        <v>0.88043478260869568</v>
      </c>
      <c r="J11" s="237">
        <v>0.68478260869565222</v>
      </c>
      <c r="K11" s="217">
        <v>31.521739130434781</v>
      </c>
      <c r="L11" s="238">
        <v>0.3995098039215686</v>
      </c>
    </row>
    <row r="12" spans="1:12" ht="14.5" x14ac:dyDescent="0.35">
      <c r="A12" s="219" t="s">
        <v>45</v>
      </c>
      <c r="B12" s="236">
        <v>159</v>
      </c>
      <c r="C12" s="90">
        <v>0.72955974842767291</v>
      </c>
      <c r="D12" s="90">
        <v>0.76100628930817615</v>
      </c>
      <c r="E12" s="90">
        <v>0.73584905660377353</v>
      </c>
      <c r="F12" s="237">
        <v>0.57232704402515722</v>
      </c>
      <c r="G12" s="90">
        <v>0.61006289308176098</v>
      </c>
      <c r="H12" s="90">
        <v>0.67924528301886788</v>
      </c>
      <c r="I12" s="90">
        <v>0.77358490566037741</v>
      </c>
      <c r="J12" s="237">
        <v>0.54088050314465408</v>
      </c>
      <c r="K12" s="217">
        <v>29.056603773584907</v>
      </c>
      <c r="L12" s="238">
        <v>0.2492857142857143</v>
      </c>
    </row>
    <row r="13" spans="1:12" ht="14.5" x14ac:dyDescent="0.35">
      <c r="A13" s="219" t="s">
        <v>46</v>
      </c>
      <c r="B13" s="236">
        <v>76</v>
      </c>
      <c r="C13" s="90">
        <v>0.82894736842105265</v>
      </c>
      <c r="D13" s="90">
        <v>0.88157894736842102</v>
      </c>
      <c r="E13" s="90">
        <v>0.85526315789473684</v>
      </c>
      <c r="F13" s="237">
        <v>0.72368421052631582</v>
      </c>
      <c r="G13" s="90">
        <v>0.78947368421052633</v>
      </c>
      <c r="H13" s="90">
        <v>0.82894736842105265</v>
      </c>
      <c r="I13" s="90">
        <v>0.85526315789473684</v>
      </c>
      <c r="J13" s="237">
        <v>0.72368421052631582</v>
      </c>
      <c r="K13" s="217">
        <v>31.368421052631579</v>
      </c>
      <c r="L13" s="238">
        <v>0.40686274509803916</v>
      </c>
    </row>
    <row r="14" spans="1:12" ht="14.5" x14ac:dyDescent="0.35">
      <c r="A14" s="219" t="s">
        <v>47</v>
      </c>
      <c r="B14" s="236">
        <v>109</v>
      </c>
      <c r="C14" s="90">
        <v>0.80733944954128445</v>
      </c>
      <c r="D14" s="90">
        <v>0.84403669724770647</v>
      </c>
      <c r="E14" s="90">
        <v>0.80733944954128445</v>
      </c>
      <c r="F14" s="237">
        <v>0.77981651376146788</v>
      </c>
      <c r="G14" s="90">
        <v>0.79816513761467889</v>
      </c>
      <c r="H14" s="90">
        <v>0.82568807339449546</v>
      </c>
      <c r="I14" s="90">
        <v>0.82568807339449546</v>
      </c>
      <c r="J14" s="237">
        <v>0.75229357798165142</v>
      </c>
      <c r="K14" s="217">
        <v>31.128440366972477</v>
      </c>
      <c r="L14" s="238">
        <v>0.34224598930481287</v>
      </c>
    </row>
    <row r="15" spans="1:12" ht="14.5" x14ac:dyDescent="0.35">
      <c r="A15" s="219" t="s">
        <v>48</v>
      </c>
      <c r="B15" s="236">
        <v>179</v>
      </c>
      <c r="C15" s="90">
        <v>0.7039106145251397</v>
      </c>
      <c r="D15" s="90">
        <v>0.77094972067039103</v>
      </c>
      <c r="E15" s="90">
        <v>0.74860335195530725</v>
      </c>
      <c r="F15" s="237">
        <v>0.64245810055865926</v>
      </c>
      <c r="G15" s="90">
        <v>0.69273743016759781</v>
      </c>
      <c r="H15" s="90">
        <v>0.72625698324022347</v>
      </c>
      <c r="I15" s="90">
        <v>0.77653631284916202</v>
      </c>
      <c r="J15" s="237">
        <v>0.63128491620111726</v>
      </c>
      <c r="K15" s="217">
        <v>29.798882681564248</v>
      </c>
      <c r="L15" s="238">
        <v>0.37713472485768507</v>
      </c>
    </row>
    <row r="16" spans="1:12" ht="14.5" x14ac:dyDescent="0.35">
      <c r="A16" s="219" t="s">
        <v>49</v>
      </c>
      <c r="B16" s="236">
        <v>231</v>
      </c>
      <c r="C16" s="90">
        <v>0.72727272727272729</v>
      </c>
      <c r="D16" s="90">
        <v>0.8528138528138528</v>
      </c>
      <c r="E16" s="90">
        <v>0.77056277056277056</v>
      </c>
      <c r="F16" s="237">
        <v>0.5670995670995671</v>
      </c>
      <c r="G16" s="90">
        <v>0.63636363636363635</v>
      </c>
      <c r="H16" s="90">
        <v>0.69264069264069261</v>
      </c>
      <c r="I16" s="90">
        <v>0.76190476190476186</v>
      </c>
      <c r="J16" s="237">
        <v>0.55411255411255411</v>
      </c>
      <c r="K16" s="217">
        <v>29.61904761904762</v>
      </c>
      <c r="L16" s="238">
        <v>0.38502673796791442</v>
      </c>
    </row>
    <row r="17" spans="1:12" ht="14.5" x14ac:dyDescent="0.35">
      <c r="A17" s="219" t="s">
        <v>50</v>
      </c>
      <c r="B17" s="236">
        <v>99</v>
      </c>
      <c r="C17" s="90">
        <v>0.91919191919191923</v>
      </c>
      <c r="D17" s="90">
        <v>0.86868686868686873</v>
      </c>
      <c r="E17" s="90">
        <v>0.87878787878787878</v>
      </c>
      <c r="F17" s="237">
        <v>0.81818181818181823</v>
      </c>
      <c r="G17" s="90">
        <v>0.83838383838383834</v>
      </c>
      <c r="H17" s="90">
        <v>0.88888888888888884</v>
      </c>
      <c r="I17" s="90">
        <v>0.91919191919191923</v>
      </c>
      <c r="J17" s="237">
        <v>0.77777777777777779</v>
      </c>
      <c r="K17" s="217">
        <v>32.313131313131315</v>
      </c>
      <c r="L17" s="238">
        <v>0.39495798319327724</v>
      </c>
    </row>
    <row r="18" spans="1:12" ht="14.5" x14ac:dyDescent="0.35">
      <c r="A18" s="219" t="s">
        <v>51</v>
      </c>
      <c r="B18" s="236">
        <v>113</v>
      </c>
      <c r="C18" s="90">
        <v>0.82300884955752207</v>
      </c>
      <c r="D18" s="90">
        <v>0.88495575221238942</v>
      </c>
      <c r="E18" s="90">
        <v>0.8584070796460177</v>
      </c>
      <c r="F18" s="237">
        <v>0.76991150442477874</v>
      </c>
      <c r="G18" s="90">
        <v>0.83185840707964598</v>
      </c>
      <c r="H18" s="90">
        <v>0.8584070796460177</v>
      </c>
      <c r="I18" s="90">
        <v>0.88495575221238942</v>
      </c>
      <c r="J18" s="237">
        <v>0.73451327433628322</v>
      </c>
      <c r="K18" s="217">
        <v>31.63716814159292</v>
      </c>
      <c r="L18" s="238">
        <v>0.35677749360613809</v>
      </c>
    </row>
    <row r="19" spans="1:12" ht="14.5" x14ac:dyDescent="0.35">
      <c r="A19" s="219" t="s">
        <v>52</v>
      </c>
      <c r="B19" s="236">
        <v>131</v>
      </c>
      <c r="C19" s="90">
        <v>0.83969465648854957</v>
      </c>
      <c r="D19" s="90">
        <v>0.87022900763358779</v>
      </c>
      <c r="E19" s="90">
        <v>0.87022900763358779</v>
      </c>
      <c r="F19" s="237">
        <v>0.72519083969465647</v>
      </c>
      <c r="G19" s="90">
        <v>0.7862595419847328</v>
      </c>
      <c r="H19" s="90">
        <v>0.81679389312977102</v>
      </c>
      <c r="I19" s="90">
        <v>0.8854961832061069</v>
      </c>
      <c r="J19" s="237">
        <v>0.70229007633587781</v>
      </c>
      <c r="K19" s="217">
        <v>31.496183206106871</v>
      </c>
      <c r="L19" s="238">
        <v>0.39915966386554624</v>
      </c>
    </row>
    <row r="20" spans="1:12" ht="14.5" x14ac:dyDescent="0.35">
      <c r="A20" s="219" t="s">
        <v>53</v>
      </c>
      <c r="B20" s="236">
        <v>107</v>
      </c>
      <c r="C20" s="90">
        <v>0.78504672897196259</v>
      </c>
      <c r="D20" s="90">
        <v>0.84112149532710279</v>
      </c>
      <c r="E20" s="90">
        <v>0.80373831775700932</v>
      </c>
      <c r="F20" s="237">
        <v>0.71028037383177567</v>
      </c>
      <c r="G20" s="90">
        <v>0.74766355140186913</v>
      </c>
      <c r="H20" s="90">
        <v>0.79439252336448596</v>
      </c>
      <c r="I20" s="90">
        <v>0.80373831775700932</v>
      </c>
      <c r="J20" s="237">
        <v>0.69158878504672894</v>
      </c>
      <c r="K20" s="217">
        <v>30.560747663551403</v>
      </c>
      <c r="L20" s="238">
        <v>0.41268382352941174</v>
      </c>
    </row>
    <row r="21" spans="1:12" ht="14.5" x14ac:dyDescent="0.35">
      <c r="A21" s="219" t="s">
        <v>7</v>
      </c>
      <c r="B21" s="236">
        <v>121</v>
      </c>
      <c r="C21" s="90">
        <v>0.6776859504132231</v>
      </c>
      <c r="D21" s="90">
        <v>0.7024793388429752</v>
      </c>
      <c r="E21" s="90">
        <v>0.63636363636363635</v>
      </c>
      <c r="F21" s="237">
        <v>0.61157024793388426</v>
      </c>
      <c r="G21" s="90">
        <v>0.68595041322314054</v>
      </c>
      <c r="H21" s="90">
        <v>0.71074380165289253</v>
      </c>
      <c r="I21" s="90">
        <v>0.76033057851239672</v>
      </c>
      <c r="J21" s="237">
        <v>0.56198347107438018</v>
      </c>
      <c r="K21" s="217">
        <v>29.669421487603305</v>
      </c>
      <c r="L21" s="238">
        <v>0.3600405679513185</v>
      </c>
    </row>
    <row r="22" spans="1:12" ht="14.5" x14ac:dyDescent="0.35">
      <c r="A22" s="219" t="s">
        <v>54</v>
      </c>
      <c r="B22" s="236">
        <v>162</v>
      </c>
      <c r="C22" s="90">
        <v>0.74691358024691357</v>
      </c>
      <c r="D22" s="90">
        <v>0.78395061728395066</v>
      </c>
      <c r="E22" s="90">
        <v>0.77160493827160492</v>
      </c>
      <c r="F22" s="237">
        <v>0.64197530864197527</v>
      </c>
      <c r="G22" s="90">
        <v>0.75308641975308643</v>
      </c>
      <c r="H22" s="90">
        <v>0.79012345679012341</v>
      </c>
      <c r="I22" s="90">
        <v>0.80246913580246915</v>
      </c>
      <c r="J22" s="237">
        <v>0.62962962962962965</v>
      </c>
      <c r="K22" s="217">
        <v>30.333333333333332</v>
      </c>
      <c r="L22" s="238">
        <v>0.34264705882352936</v>
      </c>
    </row>
    <row r="23" spans="1:12" ht="15" thickBot="1" x14ac:dyDescent="0.4">
      <c r="A23" s="220" t="s">
        <v>55</v>
      </c>
      <c r="B23" s="239">
        <v>219</v>
      </c>
      <c r="C23" s="240">
        <v>0.73515981735159819</v>
      </c>
      <c r="D23" s="240">
        <v>0.81735159817351599</v>
      </c>
      <c r="E23" s="240">
        <v>0.76712328767123283</v>
      </c>
      <c r="F23" s="241">
        <v>0.62100456621004563</v>
      </c>
      <c r="G23" s="240">
        <v>0.72146118721461183</v>
      </c>
      <c r="H23" s="240">
        <v>0.73972602739726023</v>
      </c>
      <c r="I23" s="240">
        <v>0.78538812785388123</v>
      </c>
      <c r="J23" s="241">
        <v>0.61187214611872143</v>
      </c>
      <c r="K23" s="242">
        <v>29.986301369863014</v>
      </c>
      <c r="L23" s="243">
        <v>0.40840336134453781</v>
      </c>
    </row>
    <row r="24" spans="1:12" x14ac:dyDescent="0.3">
      <c r="A24" s="14" t="s">
        <v>84</v>
      </c>
    </row>
    <row r="25" spans="1:12" ht="24.65" customHeight="1" x14ac:dyDescent="0.3">
      <c r="A25" s="247" t="s">
        <v>29</v>
      </c>
      <c r="B25" s="247"/>
      <c r="C25" s="247"/>
      <c r="D25" s="247"/>
      <c r="E25" s="247"/>
      <c r="F25" s="247"/>
      <c r="G25" s="247"/>
      <c r="H25" s="247"/>
      <c r="I25" s="247"/>
    </row>
    <row r="26" spans="1:12" x14ac:dyDescent="0.3">
      <c r="A26" s="14" t="s">
        <v>28</v>
      </c>
      <c r="B26" s="15"/>
      <c r="C26" s="15"/>
      <c r="D26" s="15"/>
      <c r="E26" s="15"/>
      <c r="F26" s="15"/>
      <c r="G26" s="15"/>
      <c r="H26" s="15"/>
      <c r="I26" s="15"/>
    </row>
    <row r="27" spans="1:12" x14ac:dyDescent="0.3">
      <c r="A27" s="14" t="s">
        <v>83</v>
      </c>
      <c r="B27" s="14"/>
      <c r="C27" s="14"/>
      <c r="D27" s="14"/>
      <c r="E27" s="14"/>
      <c r="F27" s="14"/>
      <c r="G27" s="14"/>
      <c r="H27" s="14"/>
      <c r="I27" s="14"/>
    </row>
    <row r="28" spans="1:12" x14ac:dyDescent="0.3">
      <c r="A28" s="14"/>
      <c r="B28" s="14"/>
      <c r="C28" s="14"/>
      <c r="D28" s="14"/>
      <c r="E28" s="14"/>
      <c r="F28" s="14"/>
      <c r="G28" s="14"/>
      <c r="H28" s="14"/>
      <c r="I28" s="14"/>
    </row>
  </sheetData>
  <mergeCells count="7">
    <mergeCell ref="A25:I25"/>
    <mergeCell ref="K3:K4"/>
    <mergeCell ref="L3:L4"/>
    <mergeCell ref="A2:K2"/>
    <mergeCell ref="C3:E3"/>
    <mergeCell ref="F3:I3"/>
    <mergeCell ref="J3:J4"/>
  </mergeCells>
  <pageMargins left="0.7" right="0.7" top="0.75" bottom="0.75" header="0.3" footer="0.3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Q24"/>
  <sheetViews>
    <sheetView zoomScale="80" zoomScaleNormal="8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C10" sqref="C10"/>
    </sheetView>
  </sheetViews>
  <sheetFormatPr defaultRowHeight="14.5" x14ac:dyDescent="0.35"/>
  <cols>
    <col min="1" max="1" width="24.453125" style="20" customWidth="1"/>
    <col min="2" max="3" width="9.1796875" style="20" customWidth="1"/>
    <col min="4" max="4" width="10.26953125" style="64" customWidth="1"/>
    <col min="5" max="28" width="9.1796875" style="20" customWidth="1"/>
    <col min="29" max="29" width="8.7265625" style="20"/>
    <col min="30" max="30" width="9.7265625" style="20" customWidth="1"/>
    <col min="31" max="31" width="10.81640625" style="65" customWidth="1"/>
  </cols>
  <sheetData>
    <row r="1" spans="1:43" ht="23.5" thickBot="1" x14ac:dyDescent="0.55000000000000004">
      <c r="A1" s="87" t="s">
        <v>57</v>
      </c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ht="15.5" thickTop="1" thickBot="1" x14ac:dyDescent="0.4">
      <c r="A2" s="66" t="s">
        <v>22</v>
      </c>
      <c r="B2" s="270">
        <v>10</v>
      </c>
      <c r="C2" s="271"/>
      <c r="D2" s="272"/>
      <c r="E2" s="270">
        <v>20</v>
      </c>
      <c r="F2" s="271"/>
      <c r="G2" s="272"/>
      <c r="H2" s="268">
        <v>30</v>
      </c>
      <c r="I2" s="268"/>
      <c r="J2" s="273"/>
      <c r="K2" s="274">
        <v>40</v>
      </c>
      <c r="L2" s="268"/>
      <c r="M2" s="273"/>
      <c r="N2" s="268">
        <v>50</v>
      </c>
      <c r="O2" s="268"/>
      <c r="P2" s="269"/>
      <c r="Q2" s="251">
        <v>60</v>
      </c>
      <c r="R2" s="268"/>
      <c r="S2" s="269"/>
      <c r="T2" s="251">
        <v>70</v>
      </c>
      <c r="U2" s="268"/>
      <c r="V2" s="269"/>
      <c r="W2" s="251">
        <v>80</v>
      </c>
      <c r="X2" s="268"/>
      <c r="Y2" s="269"/>
      <c r="Z2" s="251">
        <v>90</v>
      </c>
      <c r="AA2" s="268"/>
      <c r="AB2" s="269"/>
      <c r="AC2" s="251">
        <v>100</v>
      </c>
      <c r="AD2" s="268"/>
      <c r="AE2" s="269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3" ht="39.5" thickBot="1" x14ac:dyDescent="0.4">
      <c r="A3" s="66"/>
      <c r="B3" s="67" t="s">
        <v>80</v>
      </c>
      <c r="C3" s="68" t="s">
        <v>38</v>
      </c>
      <c r="D3" s="69" t="s">
        <v>81</v>
      </c>
      <c r="E3" s="67" t="s">
        <v>80</v>
      </c>
      <c r="F3" s="68" t="s">
        <v>38</v>
      </c>
      <c r="G3" s="69" t="s">
        <v>81</v>
      </c>
      <c r="H3" s="67" t="s">
        <v>80</v>
      </c>
      <c r="I3" s="68" t="s">
        <v>38</v>
      </c>
      <c r="J3" s="69" t="s">
        <v>81</v>
      </c>
      <c r="K3" s="67" t="s">
        <v>80</v>
      </c>
      <c r="L3" s="68" t="s">
        <v>38</v>
      </c>
      <c r="M3" s="69" t="s">
        <v>81</v>
      </c>
      <c r="N3" s="67" t="s">
        <v>80</v>
      </c>
      <c r="O3" s="68" t="s">
        <v>38</v>
      </c>
      <c r="P3" s="69" t="s">
        <v>81</v>
      </c>
      <c r="Q3" s="67" t="s">
        <v>80</v>
      </c>
      <c r="R3" s="68" t="s">
        <v>38</v>
      </c>
      <c r="S3" s="69" t="s">
        <v>81</v>
      </c>
      <c r="T3" s="67" t="s">
        <v>80</v>
      </c>
      <c r="U3" s="68" t="s">
        <v>38</v>
      </c>
      <c r="V3" s="69" t="s">
        <v>81</v>
      </c>
      <c r="W3" s="67" t="s">
        <v>80</v>
      </c>
      <c r="X3" s="68" t="s">
        <v>38</v>
      </c>
      <c r="Y3" s="69" t="s">
        <v>81</v>
      </c>
      <c r="Z3" s="67" t="s">
        <v>80</v>
      </c>
      <c r="AA3" s="68" t="s">
        <v>38</v>
      </c>
      <c r="AB3" s="69" t="s">
        <v>81</v>
      </c>
      <c r="AC3" s="67" t="s">
        <v>80</v>
      </c>
      <c r="AD3" s="68" t="s">
        <v>38</v>
      </c>
      <c r="AE3" s="69" t="s">
        <v>81</v>
      </c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spans="1:43" ht="15" thickBot="1" x14ac:dyDescent="0.4">
      <c r="A4" s="70" t="s">
        <v>23</v>
      </c>
      <c r="B4" s="71">
        <v>249</v>
      </c>
      <c r="C4" s="72">
        <v>0.54966887417218546</v>
      </c>
      <c r="D4" s="73">
        <v>453</v>
      </c>
      <c r="E4" s="71">
        <v>251</v>
      </c>
      <c r="F4" s="72">
        <v>0.57045454545454544</v>
      </c>
      <c r="G4" s="73">
        <v>440</v>
      </c>
      <c r="H4" s="71">
        <v>142</v>
      </c>
      <c r="I4" s="72">
        <v>0.63111111111111107</v>
      </c>
      <c r="J4" s="73">
        <v>225</v>
      </c>
      <c r="K4" s="71">
        <v>148</v>
      </c>
      <c r="L4" s="72">
        <v>0.67889908256880738</v>
      </c>
      <c r="M4" s="73">
        <v>218</v>
      </c>
      <c r="N4" s="71">
        <v>100</v>
      </c>
      <c r="O4" s="72">
        <v>0.67567567567567566</v>
      </c>
      <c r="P4" s="73">
        <v>148</v>
      </c>
      <c r="Q4" s="71">
        <v>161</v>
      </c>
      <c r="R4" s="72">
        <v>0.69396551724137934</v>
      </c>
      <c r="S4" s="73">
        <v>232</v>
      </c>
      <c r="T4" s="71">
        <v>199</v>
      </c>
      <c r="U4" s="72">
        <v>0.7803921568627451</v>
      </c>
      <c r="V4" s="73">
        <v>255</v>
      </c>
      <c r="W4" s="71">
        <v>60</v>
      </c>
      <c r="X4" s="72">
        <v>0.54054054054054057</v>
      </c>
      <c r="Y4" s="73">
        <v>111</v>
      </c>
      <c r="Z4" s="71">
        <v>52</v>
      </c>
      <c r="AA4" s="72">
        <v>0.8125</v>
      </c>
      <c r="AB4" s="73">
        <v>64</v>
      </c>
      <c r="AC4" s="71">
        <v>51</v>
      </c>
      <c r="AD4" s="72">
        <v>0.83606557377049184</v>
      </c>
      <c r="AE4" s="73">
        <v>61</v>
      </c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</row>
    <row r="5" spans="1:43" s="4" customFormat="1" x14ac:dyDescent="0.35">
      <c r="A5" s="74" t="s">
        <v>41</v>
      </c>
      <c r="B5" s="75">
        <v>12</v>
      </c>
      <c r="C5" s="76">
        <v>0.70588235294117652</v>
      </c>
      <c r="D5" s="77">
        <v>17</v>
      </c>
      <c r="E5" s="75">
        <v>0</v>
      </c>
      <c r="F5" s="76">
        <v>0</v>
      </c>
      <c r="G5" s="77">
        <v>0</v>
      </c>
      <c r="H5" s="75">
        <v>9</v>
      </c>
      <c r="I5" s="76">
        <v>0.45</v>
      </c>
      <c r="J5" s="77">
        <v>20</v>
      </c>
      <c r="K5" s="75">
        <v>11</v>
      </c>
      <c r="L5" s="76">
        <v>0.6470588235294118</v>
      </c>
      <c r="M5" s="77">
        <v>17</v>
      </c>
      <c r="N5" s="75">
        <v>0</v>
      </c>
      <c r="O5" s="76">
        <v>0</v>
      </c>
      <c r="P5" s="77">
        <v>0</v>
      </c>
      <c r="Q5" s="75">
        <v>0</v>
      </c>
      <c r="R5" s="76">
        <v>0</v>
      </c>
      <c r="S5" s="77">
        <v>0</v>
      </c>
      <c r="T5" s="75">
        <v>24</v>
      </c>
      <c r="U5" s="76">
        <v>0.92307692307692313</v>
      </c>
      <c r="V5" s="77">
        <v>26</v>
      </c>
      <c r="W5" s="75">
        <v>0</v>
      </c>
      <c r="X5" s="76">
        <v>0</v>
      </c>
      <c r="Y5" s="77">
        <v>0</v>
      </c>
      <c r="Z5" s="75">
        <v>7</v>
      </c>
      <c r="AA5" s="76">
        <v>0.875</v>
      </c>
      <c r="AB5" s="77">
        <v>8</v>
      </c>
      <c r="AC5" s="75">
        <v>0</v>
      </c>
      <c r="AD5" s="76">
        <v>0</v>
      </c>
      <c r="AE5" s="77">
        <v>0</v>
      </c>
      <c r="AF5" s="7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1:43" s="4" customFormat="1" x14ac:dyDescent="0.35">
      <c r="A6" s="78" t="s">
        <v>42</v>
      </c>
      <c r="B6" s="79">
        <v>0</v>
      </c>
      <c r="C6" s="80">
        <v>0</v>
      </c>
      <c r="D6" s="81">
        <v>0</v>
      </c>
      <c r="E6" s="79">
        <v>0</v>
      </c>
      <c r="F6" s="80">
        <v>0</v>
      </c>
      <c r="G6" s="81">
        <v>0</v>
      </c>
      <c r="H6" s="79">
        <v>4</v>
      </c>
      <c r="I6" s="80">
        <v>0.66666666666666663</v>
      </c>
      <c r="J6" s="81">
        <v>6</v>
      </c>
      <c r="K6" s="79">
        <v>16</v>
      </c>
      <c r="L6" s="80">
        <v>0.76190476190476186</v>
      </c>
      <c r="M6" s="81">
        <v>21</v>
      </c>
      <c r="N6" s="79">
        <v>16</v>
      </c>
      <c r="O6" s="80">
        <v>0.69565217391304346</v>
      </c>
      <c r="P6" s="81">
        <v>23</v>
      </c>
      <c r="Q6" s="79">
        <v>4</v>
      </c>
      <c r="R6" s="80">
        <v>0.8</v>
      </c>
      <c r="S6" s="81">
        <v>5</v>
      </c>
      <c r="T6" s="79">
        <v>11</v>
      </c>
      <c r="U6" s="80">
        <v>0.84615384615384615</v>
      </c>
      <c r="V6" s="81">
        <v>13</v>
      </c>
      <c r="W6" s="79">
        <v>0</v>
      </c>
      <c r="X6" s="80">
        <v>0</v>
      </c>
      <c r="Y6" s="81">
        <v>0</v>
      </c>
      <c r="Z6" s="79">
        <v>0</v>
      </c>
      <c r="AA6" s="80">
        <v>0</v>
      </c>
      <c r="AB6" s="81">
        <v>0</v>
      </c>
      <c r="AC6" s="79">
        <v>0</v>
      </c>
      <c r="AD6" s="80">
        <v>0</v>
      </c>
      <c r="AE6" s="81">
        <v>0</v>
      </c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spans="1:43" s="4" customFormat="1" x14ac:dyDescent="0.35">
      <c r="A7" s="78" t="s">
        <v>3</v>
      </c>
      <c r="B7" s="79">
        <v>0</v>
      </c>
      <c r="C7" s="80">
        <v>0</v>
      </c>
      <c r="D7" s="81">
        <v>0</v>
      </c>
      <c r="E7" s="79">
        <v>16</v>
      </c>
      <c r="F7" s="80">
        <v>0.34782608695652173</v>
      </c>
      <c r="G7" s="81">
        <v>46</v>
      </c>
      <c r="H7" s="79">
        <v>0</v>
      </c>
      <c r="I7" s="80">
        <v>0</v>
      </c>
      <c r="J7" s="81">
        <v>0</v>
      </c>
      <c r="K7" s="79">
        <v>20</v>
      </c>
      <c r="L7" s="80">
        <v>0.58823529411764708</v>
      </c>
      <c r="M7" s="81">
        <v>34</v>
      </c>
      <c r="N7" s="79">
        <v>6</v>
      </c>
      <c r="O7" s="80">
        <v>0.75</v>
      </c>
      <c r="P7" s="81">
        <v>8</v>
      </c>
      <c r="Q7" s="79">
        <v>0</v>
      </c>
      <c r="R7" s="80">
        <v>0</v>
      </c>
      <c r="S7" s="81">
        <v>0</v>
      </c>
      <c r="T7" s="79">
        <v>22</v>
      </c>
      <c r="U7" s="80">
        <v>0.70967741935483875</v>
      </c>
      <c r="V7" s="81">
        <v>31</v>
      </c>
      <c r="W7" s="79">
        <v>0</v>
      </c>
      <c r="X7" s="80">
        <v>0</v>
      </c>
      <c r="Y7" s="81">
        <v>0</v>
      </c>
      <c r="Z7" s="79">
        <v>0</v>
      </c>
      <c r="AA7" s="80">
        <v>0</v>
      </c>
      <c r="AB7" s="81">
        <v>0</v>
      </c>
      <c r="AC7" s="79">
        <v>0</v>
      </c>
      <c r="AD7" s="80">
        <v>0</v>
      </c>
      <c r="AE7" s="81">
        <v>0</v>
      </c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43" s="4" customFormat="1" x14ac:dyDescent="0.35">
      <c r="A8" s="78" t="s">
        <v>43</v>
      </c>
      <c r="B8" s="79">
        <v>0</v>
      </c>
      <c r="C8" s="80">
        <v>0</v>
      </c>
      <c r="D8" s="81">
        <v>0</v>
      </c>
      <c r="E8" s="79">
        <v>0</v>
      </c>
      <c r="F8" s="80">
        <v>0</v>
      </c>
      <c r="G8" s="81">
        <v>0</v>
      </c>
      <c r="H8" s="79">
        <v>0</v>
      </c>
      <c r="I8" s="80">
        <v>0</v>
      </c>
      <c r="J8" s="81">
        <v>0</v>
      </c>
      <c r="K8" s="79">
        <v>24</v>
      </c>
      <c r="L8" s="80">
        <v>0.75</v>
      </c>
      <c r="M8" s="81">
        <v>32</v>
      </c>
      <c r="N8" s="79">
        <v>7</v>
      </c>
      <c r="O8" s="80">
        <v>0.77777777777777779</v>
      </c>
      <c r="P8" s="81">
        <v>9</v>
      </c>
      <c r="Q8" s="79">
        <v>2</v>
      </c>
      <c r="R8" s="80">
        <v>0.66666666666666663</v>
      </c>
      <c r="S8" s="81">
        <v>3</v>
      </c>
      <c r="T8" s="79">
        <v>32</v>
      </c>
      <c r="U8" s="80">
        <v>0.66666666666666663</v>
      </c>
      <c r="V8" s="81">
        <v>48</v>
      </c>
      <c r="W8" s="79">
        <v>0</v>
      </c>
      <c r="X8" s="80">
        <v>0</v>
      </c>
      <c r="Y8" s="81">
        <v>0</v>
      </c>
      <c r="Z8" s="79">
        <v>13</v>
      </c>
      <c r="AA8" s="80">
        <v>0.9285714285714286</v>
      </c>
      <c r="AB8" s="81">
        <v>14</v>
      </c>
      <c r="AC8" s="79">
        <v>0</v>
      </c>
      <c r="AD8" s="80">
        <v>0</v>
      </c>
      <c r="AE8" s="81">
        <v>0</v>
      </c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43" s="4" customFormat="1" x14ac:dyDescent="0.35">
      <c r="A9" s="78" t="s">
        <v>44</v>
      </c>
      <c r="B9" s="79">
        <v>0</v>
      </c>
      <c r="C9" s="80">
        <v>0</v>
      </c>
      <c r="D9" s="81">
        <v>0</v>
      </c>
      <c r="E9" s="79">
        <v>6</v>
      </c>
      <c r="F9" s="80">
        <v>0.5</v>
      </c>
      <c r="G9" s="81">
        <v>12</v>
      </c>
      <c r="H9" s="79">
        <v>0</v>
      </c>
      <c r="I9" s="80">
        <v>0</v>
      </c>
      <c r="J9" s="81">
        <v>0</v>
      </c>
      <c r="K9" s="79">
        <v>0</v>
      </c>
      <c r="L9" s="80">
        <v>0</v>
      </c>
      <c r="M9" s="81">
        <v>0</v>
      </c>
      <c r="N9" s="79">
        <v>0</v>
      </c>
      <c r="O9" s="80">
        <v>0</v>
      </c>
      <c r="P9" s="81">
        <v>0</v>
      </c>
      <c r="Q9" s="79">
        <v>21</v>
      </c>
      <c r="R9" s="80">
        <v>0.67741935483870963</v>
      </c>
      <c r="S9" s="81">
        <v>31</v>
      </c>
      <c r="T9" s="79">
        <v>12</v>
      </c>
      <c r="U9" s="80">
        <v>0.75</v>
      </c>
      <c r="V9" s="81">
        <v>16</v>
      </c>
      <c r="W9" s="79">
        <v>11</v>
      </c>
      <c r="X9" s="80">
        <v>0.6875</v>
      </c>
      <c r="Y9" s="81">
        <v>16</v>
      </c>
      <c r="Z9" s="79">
        <v>0</v>
      </c>
      <c r="AA9" s="80">
        <v>0</v>
      </c>
      <c r="AB9" s="81">
        <v>0</v>
      </c>
      <c r="AC9" s="79">
        <v>13</v>
      </c>
      <c r="AD9" s="80">
        <v>0.76470588235294112</v>
      </c>
      <c r="AE9" s="81">
        <v>17</v>
      </c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43" s="4" customFormat="1" x14ac:dyDescent="0.35">
      <c r="A10" s="78" t="s">
        <v>45</v>
      </c>
      <c r="B10" s="79">
        <v>27</v>
      </c>
      <c r="C10" s="80">
        <v>0.36986301369863012</v>
      </c>
      <c r="D10" s="81">
        <v>73</v>
      </c>
      <c r="E10" s="79">
        <v>22</v>
      </c>
      <c r="F10" s="80">
        <v>0.81481481481481477</v>
      </c>
      <c r="G10" s="81">
        <v>27</v>
      </c>
      <c r="H10" s="79">
        <v>16</v>
      </c>
      <c r="I10" s="80">
        <v>0.59259259259259256</v>
      </c>
      <c r="J10" s="81">
        <v>27</v>
      </c>
      <c r="K10" s="79">
        <v>0</v>
      </c>
      <c r="L10" s="80">
        <v>0</v>
      </c>
      <c r="M10" s="81">
        <v>0</v>
      </c>
      <c r="N10" s="79">
        <v>0</v>
      </c>
      <c r="O10" s="80">
        <v>0</v>
      </c>
      <c r="P10" s="81">
        <v>0</v>
      </c>
      <c r="Q10" s="79">
        <v>14</v>
      </c>
      <c r="R10" s="80">
        <v>0.60869565217391308</v>
      </c>
      <c r="S10" s="81">
        <v>23</v>
      </c>
      <c r="T10" s="79">
        <v>0</v>
      </c>
      <c r="U10" s="80">
        <v>0</v>
      </c>
      <c r="V10" s="81">
        <v>0</v>
      </c>
      <c r="W10" s="79">
        <v>7</v>
      </c>
      <c r="X10" s="80">
        <v>0.77777777777777779</v>
      </c>
      <c r="Y10" s="81">
        <v>9</v>
      </c>
      <c r="Z10" s="79">
        <v>0</v>
      </c>
      <c r="AA10" s="80">
        <v>0</v>
      </c>
      <c r="AB10" s="81">
        <v>0</v>
      </c>
      <c r="AC10" s="79">
        <v>0</v>
      </c>
      <c r="AD10" s="80">
        <v>0</v>
      </c>
      <c r="AE10" s="81">
        <v>0</v>
      </c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43" s="4" customFormat="1" x14ac:dyDescent="0.35">
      <c r="A11" s="78" t="s">
        <v>46</v>
      </c>
      <c r="B11" s="79">
        <v>0</v>
      </c>
      <c r="C11" s="80">
        <v>0</v>
      </c>
      <c r="D11" s="81">
        <v>0</v>
      </c>
      <c r="E11" s="79">
        <v>0</v>
      </c>
      <c r="F11" s="80">
        <v>0</v>
      </c>
      <c r="G11" s="81">
        <v>0</v>
      </c>
      <c r="H11" s="79">
        <v>16</v>
      </c>
      <c r="I11" s="80">
        <v>0.84210526315789469</v>
      </c>
      <c r="J11" s="81">
        <v>19</v>
      </c>
      <c r="K11" s="79">
        <v>8</v>
      </c>
      <c r="L11" s="80">
        <v>0.53333333333333333</v>
      </c>
      <c r="M11" s="81">
        <v>15</v>
      </c>
      <c r="N11" s="79">
        <v>0</v>
      </c>
      <c r="O11" s="80">
        <v>0</v>
      </c>
      <c r="P11" s="81">
        <v>0</v>
      </c>
      <c r="Q11" s="79">
        <v>22</v>
      </c>
      <c r="R11" s="80">
        <v>0.66666666666666663</v>
      </c>
      <c r="S11" s="81">
        <v>33</v>
      </c>
      <c r="T11" s="79">
        <v>9</v>
      </c>
      <c r="U11" s="80">
        <v>1</v>
      </c>
      <c r="V11" s="81">
        <v>9</v>
      </c>
      <c r="W11" s="79">
        <v>0</v>
      </c>
      <c r="X11" s="80">
        <v>0</v>
      </c>
      <c r="Y11" s="81">
        <v>0</v>
      </c>
      <c r="Z11" s="79">
        <v>0</v>
      </c>
      <c r="AA11" s="80">
        <v>0</v>
      </c>
      <c r="AB11" s="81">
        <v>0</v>
      </c>
      <c r="AC11" s="79">
        <v>0</v>
      </c>
      <c r="AD11" s="80">
        <v>0</v>
      </c>
      <c r="AE11" s="81">
        <v>0</v>
      </c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43" s="4" customFormat="1" x14ac:dyDescent="0.35">
      <c r="A12" s="78" t="s">
        <v>47</v>
      </c>
      <c r="B12" s="79">
        <v>0</v>
      </c>
      <c r="C12" s="80">
        <v>0</v>
      </c>
      <c r="D12" s="81">
        <v>0</v>
      </c>
      <c r="E12" s="79">
        <v>0</v>
      </c>
      <c r="F12" s="80">
        <v>0</v>
      </c>
      <c r="G12" s="81">
        <v>0</v>
      </c>
      <c r="H12" s="79">
        <v>0</v>
      </c>
      <c r="I12" s="80">
        <v>0</v>
      </c>
      <c r="J12" s="81">
        <v>0</v>
      </c>
      <c r="K12" s="79">
        <v>0</v>
      </c>
      <c r="L12" s="80">
        <v>0</v>
      </c>
      <c r="M12" s="81">
        <v>0</v>
      </c>
      <c r="N12" s="79">
        <v>18</v>
      </c>
      <c r="O12" s="80">
        <v>0.69230769230769229</v>
      </c>
      <c r="P12" s="81">
        <v>26</v>
      </c>
      <c r="Q12" s="79">
        <v>22</v>
      </c>
      <c r="R12" s="80">
        <v>0.73333333333333328</v>
      </c>
      <c r="S12" s="81">
        <v>30</v>
      </c>
      <c r="T12" s="79">
        <v>13</v>
      </c>
      <c r="U12" s="80">
        <v>0.9285714285714286</v>
      </c>
      <c r="V12" s="81">
        <v>14</v>
      </c>
      <c r="W12" s="79">
        <v>18</v>
      </c>
      <c r="X12" s="80">
        <v>0.75</v>
      </c>
      <c r="Y12" s="81">
        <v>24</v>
      </c>
      <c r="Z12" s="79">
        <v>0</v>
      </c>
      <c r="AA12" s="80">
        <v>0</v>
      </c>
      <c r="AB12" s="81">
        <v>0</v>
      </c>
      <c r="AC12" s="79">
        <v>11</v>
      </c>
      <c r="AD12" s="80">
        <v>0.73333333333333328</v>
      </c>
      <c r="AE12" s="81">
        <v>15</v>
      </c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43" s="4" customFormat="1" x14ac:dyDescent="0.35">
      <c r="A13" s="78" t="s">
        <v>48</v>
      </c>
      <c r="B13" s="79">
        <v>56</v>
      </c>
      <c r="C13" s="80">
        <v>0.5714285714285714</v>
      </c>
      <c r="D13" s="81">
        <v>98</v>
      </c>
      <c r="E13" s="79">
        <v>51</v>
      </c>
      <c r="F13" s="80">
        <v>0.68918918918918914</v>
      </c>
      <c r="G13" s="81">
        <v>74</v>
      </c>
      <c r="H13" s="79">
        <v>0</v>
      </c>
      <c r="I13" s="80">
        <v>0</v>
      </c>
      <c r="J13" s="81">
        <v>0</v>
      </c>
      <c r="K13" s="79">
        <v>0</v>
      </c>
      <c r="L13" s="80">
        <v>0</v>
      </c>
      <c r="M13" s="81">
        <v>0</v>
      </c>
      <c r="N13" s="79">
        <v>6</v>
      </c>
      <c r="O13" s="80">
        <v>0.8571428571428571</v>
      </c>
      <c r="P13" s="81">
        <v>7</v>
      </c>
      <c r="Q13" s="79">
        <v>0</v>
      </c>
      <c r="R13" s="80">
        <v>0</v>
      </c>
      <c r="S13" s="81">
        <v>0</v>
      </c>
      <c r="T13" s="79">
        <v>0</v>
      </c>
      <c r="U13" s="80">
        <v>0</v>
      </c>
      <c r="V13" s="81">
        <v>0</v>
      </c>
      <c r="W13" s="79">
        <v>0</v>
      </c>
      <c r="X13" s="80">
        <v>0</v>
      </c>
      <c r="Y13" s="81">
        <v>0</v>
      </c>
      <c r="Z13" s="79">
        <v>0</v>
      </c>
      <c r="AA13" s="80">
        <v>0</v>
      </c>
      <c r="AB13" s="81">
        <v>0</v>
      </c>
      <c r="AC13" s="79">
        <v>0</v>
      </c>
      <c r="AD13" s="80">
        <v>0</v>
      </c>
      <c r="AE13" s="81">
        <v>0</v>
      </c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43" s="4" customFormat="1" x14ac:dyDescent="0.35">
      <c r="A14" s="78" t="s">
        <v>49</v>
      </c>
      <c r="B14" s="79">
        <v>105</v>
      </c>
      <c r="C14" s="80">
        <v>0.56756756756756754</v>
      </c>
      <c r="D14" s="81">
        <v>185</v>
      </c>
      <c r="E14" s="79">
        <v>23</v>
      </c>
      <c r="F14" s="80">
        <v>0.5</v>
      </c>
      <c r="G14" s="81">
        <v>46</v>
      </c>
      <c r="H14" s="79">
        <v>0</v>
      </c>
      <c r="I14" s="80">
        <v>0</v>
      </c>
      <c r="J14" s="81">
        <v>0</v>
      </c>
      <c r="K14" s="79">
        <v>0</v>
      </c>
      <c r="L14" s="80">
        <v>0</v>
      </c>
      <c r="M14" s="81">
        <v>0</v>
      </c>
      <c r="N14" s="79">
        <v>0</v>
      </c>
      <c r="O14" s="80">
        <v>0</v>
      </c>
      <c r="P14" s="81">
        <v>0</v>
      </c>
      <c r="Q14" s="79">
        <v>0</v>
      </c>
      <c r="R14" s="80">
        <v>0</v>
      </c>
      <c r="S14" s="81">
        <v>0</v>
      </c>
      <c r="T14" s="79">
        <v>0</v>
      </c>
      <c r="U14" s="80">
        <v>0</v>
      </c>
      <c r="V14" s="81">
        <v>0</v>
      </c>
      <c r="W14" s="79">
        <v>0</v>
      </c>
      <c r="X14" s="80">
        <v>0</v>
      </c>
      <c r="Y14" s="81">
        <v>0</v>
      </c>
      <c r="Z14" s="79">
        <v>0</v>
      </c>
      <c r="AA14" s="80">
        <v>0</v>
      </c>
      <c r="AB14" s="81">
        <v>0</v>
      </c>
      <c r="AC14" s="79">
        <v>0</v>
      </c>
      <c r="AD14" s="80">
        <v>0</v>
      </c>
      <c r="AE14" s="81">
        <v>0</v>
      </c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43" s="4" customFormat="1" x14ac:dyDescent="0.35">
      <c r="A15" s="78" t="s">
        <v>50</v>
      </c>
      <c r="B15" s="79">
        <v>0</v>
      </c>
      <c r="C15" s="80">
        <v>0</v>
      </c>
      <c r="D15" s="81">
        <v>0</v>
      </c>
      <c r="E15" s="79">
        <v>6</v>
      </c>
      <c r="F15" s="80">
        <v>0.6</v>
      </c>
      <c r="G15" s="81">
        <v>10</v>
      </c>
      <c r="H15" s="79">
        <v>15</v>
      </c>
      <c r="I15" s="80">
        <v>0.6</v>
      </c>
      <c r="J15" s="81">
        <v>25</v>
      </c>
      <c r="K15" s="79">
        <v>14</v>
      </c>
      <c r="L15" s="80">
        <v>0.82352941176470584</v>
      </c>
      <c r="M15" s="81">
        <v>17</v>
      </c>
      <c r="N15" s="79">
        <v>15</v>
      </c>
      <c r="O15" s="80">
        <v>0.83333333333333337</v>
      </c>
      <c r="P15" s="81">
        <v>18</v>
      </c>
      <c r="Q15" s="79">
        <v>0</v>
      </c>
      <c r="R15" s="80">
        <v>0</v>
      </c>
      <c r="S15" s="81">
        <v>0</v>
      </c>
      <c r="T15" s="79">
        <v>0</v>
      </c>
      <c r="U15" s="80">
        <v>0</v>
      </c>
      <c r="V15" s="81">
        <v>0</v>
      </c>
      <c r="W15" s="79">
        <v>0</v>
      </c>
      <c r="X15" s="80">
        <v>0</v>
      </c>
      <c r="Y15" s="81">
        <v>0</v>
      </c>
      <c r="Z15" s="79">
        <v>0</v>
      </c>
      <c r="AA15" s="80">
        <v>0</v>
      </c>
      <c r="AB15" s="81">
        <v>0</v>
      </c>
      <c r="AC15" s="79">
        <v>27</v>
      </c>
      <c r="AD15" s="80">
        <v>0.93103448275862066</v>
      </c>
      <c r="AE15" s="81">
        <v>29</v>
      </c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1:43" s="4" customFormat="1" x14ac:dyDescent="0.35">
      <c r="A16" s="78" t="s">
        <v>51</v>
      </c>
      <c r="B16" s="79">
        <v>8</v>
      </c>
      <c r="C16" s="80">
        <v>0.61538461538461542</v>
      </c>
      <c r="D16" s="81">
        <v>13</v>
      </c>
      <c r="E16" s="79">
        <v>0</v>
      </c>
      <c r="F16" s="80">
        <v>0</v>
      </c>
      <c r="G16" s="81">
        <v>0</v>
      </c>
      <c r="H16" s="79">
        <v>8</v>
      </c>
      <c r="I16" s="80">
        <v>0.53333333333333333</v>
      </c>
      <c r="J16" s="81">
        <v>15</v>
      </c>
      <c r="K16" s="79">
        <v>0</v>
      </c>
      <c r="L16" s="80">
        <v>0</v>
      </c>
      <c r="M16" s="81">
        <v>0</v>
      </c>
      <c r="N16" s="79">
        <v>0</v>
      </c>
      <c r="O16" s="80">
        <v>0</v>
      </c>
      <c r="P16" s="81">
        <v>0</v>
      </c>
      <c r="Q16" s="79">
        <v>26</v>
      </c>
      <c r="R16" s="80">
        <v>0.78787878787878785</v>
      </c>
      <c r="S16" s="81">
        <v>33</v>
      </c>
      <c r="T16" s="79">
        <v>9</v>
      </c>
      <c r="U16" s="80">
        <v>0.9</v>
      </c>
      <c r="V16" s="81">
        <v>10</v>
      </c>
      <c r="W16" s="79">
        <v>0</v>
      </c>
      <c r="X16" s="80">
        <v>0</v>
      </c>
      <c r="Y16" s="81">
        <v>0</v>
      </c>
      <c r="Z16" s="79">
        <v>32</v>
      </c>
      <c r="AA16" s="80">
        <v>0.76190476190476186</v>
      </c>
      <c r="AB16" s="81">
        <v>42</v>
      </c>
      <c r="AC16" s="79">
        <v>0</v>
      </c>
      <c r="AD16" s="80">
        <v>0</v>
      </c>
      <c r="AE16" s="81">
        <v>0</v>
      </c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3" s="4" customFormat="1" x14ac:dyDescent="0.35">
      <c r="A17" s="78" t="s">
        <v>52</v>
      </c>
      <c r="B17" s="79">
        <v>6</v>
      </c>
      <c r="C17" s="80">
        <v>0.66666666666666663</v>
      </c>
      <c r="D17" s="81">
        <v>9</v>
      </c>
      <c r="E17" s="79">
        <v>11</v>
      </c>
      <c r="F17" s="80">
        <v>0.6875</v>
      </c>
      <c r="G17" s="81">
        <v>16</v>
      </c>
      <c r="H17" s="79">
        <v>0</v>
      </c>
      <c r="I17" s="80">
        <v>0</v>
      </c>
      <c r="J17" s="81">
        <v>0</v>
      </c>
      <c r="K17" s="79">
        <v>9</v>
      </c>
      <c r="L17" s="80">
        <v>0.6428571428571429</v>
      </c>
      <c r="M17" s="81">
        <v>14</v>
      </c>
      <c r="N17" s="79">
        <v>10</v>
      </c>
      <c r="O17" s="80">
        <v>0.7142857142857143</v>
      </c>
      <c r="P17" s="81">
        <v>14</v>
      </c>
      <c r="Q17" s="79">
        <v>7</v>
      </c>
      <c r="R17" s="80">
        <v>0.58333333333333337</v>
      </c>
      <c r="S17" s="81">
        <v>12</v>
      </c>
      <c r="T17" s="79">
        <v>25</v>
      </c>
      <c r="U17" s="80">
        <v>0.78125</v>
      </c>
      <c r="V17" s="81">
        <v>32</v>
      </c>
      <c r="W17" s="79">
        <v>24</v>
      </c>
      <c r="X17" s="80">
        <v>0.70588235294117652</v>
      </c>
      <c r="Y17" s="81">
        <v>34</v>
      </c>
      <c r="Z17" s="79">
        <v>0</v>
      </c>
      <c r="AA17" s="80">
        <v>0</v>
      </c>
      <c r="AB17" s="81">
        <v>0</v>
      </c>
      <c r="AC17" s="79">
        <v>0</v>
      </c>
      <c r="AD17" s="80">
        <v>0</v>
      </c>
      <c r="AE17" s="81">
        <v>0</v>
      </c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3" s="4" customFormat="1" x14ac:dyDescent="0.35">
      <c r="A18" s="78" t="s">
        <v>53</v>
      </c>
      <c r="B18" s="79">
        <v>0</v>
      </c>
      <c r="C18" s="80">
        <v>0</v>
      </c>
      <c r="D18" s="81">
        <v>0</v>
      </c>
      <c r="E18" s="79">
        <v>5</v>
      </c>
      <c r="F18" s="80">
        <v>0.41666666666666669</v>
      </c>
      <c r="G18" s="81">
        <v>12</v>
      </c>
      <c r="H18" s="79">
        <v>23</v>
      </c>
      <c r="I18" s="80">
        <v>0.6216216216216216</v>
      </c>
      <c r="J18" s="81">
        <v>37</v>
      </c>
      <c r="K18" s="79">
        <v>8</v>
      </c>
      <c r="L18" s="80">
        <v>1</v>
      </c>
      <c r="M18" s="81">
        <v>8</v>
      </c>
      <c r="N18" s="79">
        <v>2</v>
      </c>
      <c r="O18" s="80">
        <v>0</v>
      </c>
      <c r="P18" s="81">
        <v>4</v>
      </c>
      <c r="Q18" s="79">
        <v>7</v>
      </c>
      <c r="R18" s="80">
        <v>0.77777777777777779</v>
      </c>
      <c r="S18" s="81">
        <v>9</v>
      </c>
      <c r="T18" s="79">
        <v>29</v>
      </c>
      <c r="U18" s="80">
        <v>0.78378378378378377</v>
      </c>
      <c r="V18" s="81">
        <v>37</v>
      </c>
      <c r="W18" s="79">
        <v>0</v>
      </c>
      <c r="X18" s="80">
        <v>0</v>
      </c>
      <c r="Y18" s="81">
        <v>0</v>
      </c>
      <c r="Z18" s="79">
        <v>0</v>
      </c>
      <c r="AA18" s="80">
        <v>0</v>
      </c>
      <c r="AB18" s="81">
        <v>0</v>
      </c>
      <c r="AC18" s="79">
        <v>0</v>
      </c>
      <c r="AD18" s="80">
        <v>0</v>
      </c>
      <c r="AE18" s="81">
        <v>0</v>
      </c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3" x14ac:dyDescent="0.35">
      <c r="A19" s="78" t="s">
        <v>7</v>
      </c>
      <c r="B19" s="79">
        <v>0</v>
      </c>
      <c r="C19" s="80">
        <v>0</v>
      </c>
      <c r="D19" s="81">
        <v>0</v>
      </c>
      <c r="E19" s="79">
        <v>12</v>
      </c>
      <c r="F19" s="80">
        <v>0.42857142857142855</v>
      </c>
      <c r="G19" s="81">
        <v>28</v>
      </c>
      <c r="H19" s="79">
        <v>30</v>
      </c>
      <c r="I19" s="80">
        <v>0.65217391304347827</v>
      </c>
      <c r="J19" s="81">
        <v>46</v>
      </c>
      <c r="K19" s="79">
        <v>18</v>
      </c>
      <c r="L19" s="80">
        <v>0.54545454545454541</v>
      </c>
      <c r="M19" s="81">
        <v>33</v>
      </c>
      <c r="N19" s="79">
        <v>0</v>
      </c>
      <c r="O19" s="80">
        <v>0</v>
      </c>
      <c r="P19" s="81">
        <v>0</v>
      </c>
      <c r="Q19" s="79">
        <v>8</v>
      </c>
      <c r="R19" s="80">
        <v>0.5714285714285714</v>
      </c>
      <c r="S19" s="81">
        <v>14</v>
      </c>
      <c r="T19" s="79">
        <v>0</v>
      </c>
      <c r="U19" s="80">
        <v>0</v>
      </c>
      <c r="V19" s="81">
        <v>0</v>
      </c>
      <c r="W19" s="79">
        <v>0</v>
      </c>
      <c r="X19" s="80">
        <v>0</v>
      </c>
      <c r="Y19" s="81">
        <v>0</v>
      </c>
      <c r="Z19" s="79">
        <v>0</v>
      </c>
      <c r="AA19" s="80">
        <v>0</v>
      </c>
      <c r="AB19" s="81">
        <v>0</v>
      </c>
      <c r="AC19" s="79">
        <v>0</v>
      </c>
      <c r="AD19" s="80">
        <v>0</v>
      </c>
      <c r="AE19" s="81">
        <v>0</v>
      </c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1"/>
    </row>
    <row r="20" spans="1:43" x14ac:dyDescent="0.35">
      <c r="A20" s="78" t="s">
        <v>54</v>
      </c>
      <c r="B20" s="79">
        <v>21</v>
      </c>
      <c r="C20" s="80">
        <v>0.72413793103448276</v>
      </c>
      <c r="D20" s="81">
        <v>29</v>
      </c>
      <c r="E20" s="79">
        <v>41</v>
      </c>
      <c r="F20" s="80">
        <v>0.61194029850746268</v>
      </c>
      <c r="G20" s="81">
        <v>67</v>
      </c>
      <c r="H20" s="79">
        <v>0</v>
      </c>
      <c r="I20" s="80">
        <v>0</v>
      </c>
      <c r="J20" s="81">
        <v>0</v>
      </c>
      <c r="K20" s="79">
        <v>20</v>
      </c>
      <c r="L20" s="80">
        <v>0.7407407407407407</v>
      </c>
      <c r="M20" s="81">
        <v>27</v>
      </c>
      <c r="N20" s="79">
        <v>20</v>
      </c>
      <c r="O20" s="80">
        <v>0.51282051282051277</v>
      </c>
      <c r="P20" s="81">
        <v>39</v>
      </c>
      <c r="Q20" s="79">
        <v>0</v>
      </c>
      <c r="R20" s="80">
        <v>0</v>
      </c>
      <c r="S20" s="81">
        <v>0</v>
      </c>
      <c r="T20" s="79">
        <v>0</v>
      </c>
      <c r="U20" s="80">
        <v>0</v>
      </c>
      <c r="V20" s="81">
        <v>0</v>
      </c>
      <c r="W20" s="79">
        <v>0</v>
      </c>
      <c r="X20" s="80">
        <v>0</v>
      </c>
      <c r="Y20" s="81">
        <v>0</v>
      </c>
      <c r="Z20" s="79">
        <v>0</v>
      </c>
      <c r="AA20" s="80">
        <v>0</v>
      </c>
      <c r="AB20" s="81">
        <v>0</v>
      </c>
      <c r="AC20" s="79">
        <v>0</v>
      </c>
      <c r="AD20" s="80">
        <v>0</v>
      </c>
      <c r="AE20" s="81">
        <v>0</v>
      </c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1"/>
    </row>
    <row r="21" spans="1:43" ht="15" thickBot="1" x14ac:dyDescent="0.4">
      <c r="A21" s="82" t="s">
        <v>55</v>
      </c>
      <c r="B21" s="83">
        <v>14</v>
      </c>
      <c r="C21" s="84">
        <v>0.48275862068965519</v>
      </c>
      <c r="D21" s="85">
        <v>29</v>
      </c>
      <c r="E21" s="83">
        <v>58</v>
      </c>
      <c r="F21" s="84">
        <v>0.56862745098039214</v>
      </c>
      <c r="G21" s="85">
        <v>102</v>
      </c>
      <c r="H21" s="83">
        <v>21</v>
      </c>
      <c r="I21" s="84">
        <v>0.7</v>
      </c>
      <c r="J21" s="85">
        <v>30</v>
      </c>
      <c r="K21" s="83">
        <v>0</v>
      </c>
      <c r="L21" s="84">
        <v>0</v>
      </c>
      <c r="M21" s="85">
        <v>0</v>
      </c>
      <c r="N21" s="83">
        <v>0</v>
      </c>
      <c r="O21" s="84">
        <v>0</v>
      </c>
      <c r="P21" s="85">
        <v>0</v>
      </c>
      <c r="Q21" s="83">
        <v>28</v>
      </c>
      <c r="R21" s="84">
        <v>0.71794871794871795</v>
      </c>
      <c r="S21" s="85">
        <v>39</v>
      </c>
      <c r="T21" s="83">
        <v>13</v>
      </c>
      <c r="U21" s="84">
        <v>0.68421052631578949</v>
      </c>
      <c r="V21" s="85">
        <v>19</v>
      </c>
      <c r="W21" s="83">
        <v>0</v>
      </c>
      <c r="X21" s="84">
        <v>0</v>
      </c>
      <c r="Y21" s="85">
        <v>0</v>
      </c>
      <c r="Z21" s="83">
        <v>0</v>
      </c>
      <c r="AA21" s="84">
        <v>0</v>
      </c>
      <c r="AB21" s="85">
        <v>0</v>
      </c>
      <c r="AC21" s="83">
        <v>0</v>
      </c>
      <c r="AD21" s="84">
        <v>0</v>
      </c>
      <c r="AE21" s="85">
        <v>0</v>
      </c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</row>
    <row r="22" spans="1:43" x14ac:dyDescent="0.35">
      <c r="B22" s="54"/>
      <c r="C22" s="54"/>
      <c r="D22" s="86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</row>
    <row r="23" spans="1:43" x14ac:dyDescent="0.35">
      <c r="A23" s="14" t="s">
        <v>84</v>
      </c>
      <c r="B23" s="16"/>
      <c r="C23" s="16"/>
      <c r="D23" s="16"/>
      <c r="E23" s="16"/>
      <c r="F23" s="16"/>
      <c r="G23" s="16"/>
      <c r="H23" s="16"/>
      <c r="I23" s="16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</row>
    <row r="24" spans="1:43" x14ac:dyDescent="0.35">
      <c r="A24" s="247" t="s">
        <v>29</v>
      </c>
      <c r="B24" s="247"/>
      <c r="C24" s="247"/>
      <c r="D24" s="247"/>
      <c r="E24" s="247"/>
      <c r="F24" s="247"/>
      <c r="G24" s="247"/>
      <c r="H24" s="247"/>
      <c r="I24" s="247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</row>
  </sheetData>
  <mergeCells count="11">
    <mergeCell ref="AC2:AE2"/>
    <mergeCell ref="B2:D2"/>
    <mergeCell ref="E2:G2"/>
    <mergeCell ref="H2:J2"/>
    <mergeCell ref="K2:M2"/>
    <mergeCell ref="N2:P2"/>
    <mergeCell ref="A24:I24"/>
    <mergeCell ref="Q2:S2"/>
    <mergeCell ref="T2:V2"/>
    <mergeCell ref="W2:Y2"/>
    <mergeCell ref="Z2:AB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4179D-41BE-4C9B-AC3B-EEF25A6B8CB3}">
  <dimension ref="A1:AA133"/>
  <sheetViews>
    <sheetView zoomScale="70" zoomScaleNormal="70" workbookViewId="0">
      <selection activeCell="M46" sqref="M46"/>
    </sheetView>
  </sheetViews>
  <sheetFormatPr defaultRowHeight="14.5" x14ac:dyDescent="0.35"/>
  <cols>
    <col min="1" max="2" width="8.7265625" style="1"/>
    <col min="3" max="3" width="20.7265625" style="1" customWidth="1"/>
    <col min="4" max="4" width="10.81640625" style="1" customWidth="1"/>
    <col min="5" max="7" width="8.7265625" style="1"/>
    <col min="8" max="8" width="18.7265625" style="1" customWidth="1"/>
    <col min="9" max="9" width="12.81640625" style="1" customWidth="1"/>
    <col min="10" max="10" width="9.54296875" style="1" customWidth="1"/>
    <col min="11" max="11" width="10.81640625" customWidth="1"/>
    <col min="12" max="12" width="10.453125" customWidth="1"/>
    <col min="13" max="13" width="13.81640625" customWidth="1"/>
    <col min="14" max="14" width="10.26953125" customWidth="1"/>
    <col min="15" max="15" width="10.81640625" style="1" customWidth="1"/>
    <col min="16" max="16" width="8.1796875" customWidth="1"/>
    <col min="17" max="17" width="10.54296875" bestFit="1" customWidth="1"/>
    <col min="18" max="18" width="15.81640625" customWidth="1"/>
    <col min="19" max="19" width="10.81640625" customWidth="1"/>
    <col min="20" max="20" width="12.453125" customWidth="1"/>
    <col min="21" max="21" width="9.81640625" bestFit="1" customWidth="1"/>
    <col min="22" max="22" width="10.54296875" bestFit="1" customWidth="1"/>
    <col min="23" max="24" width="6.81640625" bestFit="1" customWidth="1"/>
    <col min="25" max="25" width="10.54296875" bestFit="1" customWidth="1"/>
    <col min="26" max="26" width="5" bestFit="1" customWidth="1"/>
    <col min="27" max="27" width="10.7265625" bestFit="1" customWidth="1"/>
    <col min="28" max="28" width="3.81640625" bestFit="1" customWidth="1"/>
    <col min="29" max="29" width="3.453125" bestFit="1" customWidth="1"/>
    <col min="30" max="31" width="4.1796875" bestFit="1" customWidth="1"/>
    <col min="32" max="32" width="3.81640625" bestFit="1" customWidth="1"/>
    <col min="33" max="33" width="4.26953125" bestFit="1" customWidth="1"/>
    <col min="34" max="34" width="5.453125" bestFit="1" customWidth="1"/>
    <col min="35" max="35" width="5.1796875" bestFit="1" customWidth="1"/>
    <col min="36" max="36" width="4.81640625" bestFit="1" customWidth="1"/>
    <col min="37" max="37" width="5.1796875" bestFit="1" customWidth="1"/>
    <col min="38" max="38" width="4.453125" bestFit="1" customWidth="1"/>
    <col min="39" max="39" width="4.26953125" bestFit="1" customWidth="1"/>
    <col min="40" max="40" width="4.453125" bestFit="1" customWidth="1"/>
    <col min="41" max="41" width="4" bestFit="1" customWidth="1"/>
    <col min="42" max="42" width="4.453125" bestFit="1" customWidth="1"/>
    <col min="43" max="43" width="4.1796875" bestFit="1" customWidth="1"/>
    <col min="44" max="44" width="4.26953125" bestFit="1" customWidth="1"/>
    <col min="45" max="45" width="3.81640625" bestFit="1" customWidth="1"/>
    <col min="46" max="46" width="5" bestFit="1" customWidth="1"/>
    <col min="47" max="47" width="5.54296875" bestFit="1" customWidth="1"/>
    <col min="48" max="48" width="4.1796875" bestFit="1" customWidth="1"/>
    <col min="49" max="49" width="4.453125" bestFit="1" customWidth="1"/>
    <col min="50" max="51" width="5.1796875" bestFit="1" customWidth="1"/>
    <col min="52" max="52" width="4.81640625" bestFit="1" customWidth="1"/>
    <col min="53" max="53" width="4.1796875" bestFit="1" customWidth="1"/>
    <col min="54" max="54" width="3.81640625" bestFit="1" customWidth="1"/>
    <col min="55" max="55" width="4" bestFit="1" customWidth="1"/>
    <col min="56" max="56" width="4.7265625" bestFit="1" customWidth="1"/>
    <col min="57" max="57" width="3.54296875" bestFit="1" customWidth="1"/>
    <col min="58" max="58" width="4.1796875" bestFit="1" customWidth="1"/>
    <col min="59" max="59" width="4.26953125" bestFit="1" customWidth="1"/>
    <col min="60" max="60" width="4.453125" bestFit="1" customWidth="1"/>
    <col min="61" max="61" width="3.54296875" bestFit="1" customWidth="1"/>
    <col min="62" max="62" width="10.7265625" bestFit="1" customWidth="1"/>
    <col min="63" max="63" width="3.81640625" bestFit="1" customWidth="1"/>
    <col min="64" max="64" width="10.7265625" bestFit="1" customWidth="1"/>
  </cols>
  <sheetData>
    <row r="1" spans="1:27" s="1" customFormat="1" ht="23" x14ac:dyDescent="0.5">
      <c r="A1" s="297" t="s">
        <v>71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16"/>
    </row>
    <row r="2" spans="1:27" s="1" customFormat="1" x14ac:dyDescent="0.35">
      <c r="A2" s="18" t="s">
        <v>58</v>
      </c>
      <c r="G2" s="16"/>
      <c r="H2" s="16"/>
      <c r="I2" s="16"/>
      <c r="J2" s="16"/>
      <c r="K2" s="16"/>
      <c r="L2" s="19"/>
      <c r="M2" s="19"/>
      <c r="N2" s="19"/>
      <c r="O2" s="19"/>
      <c r="P2" s="20"/>
      <c r="Q2" s="19"/>
      <c r="R2" s="19"/>
      <c r="S2" s="20"/>
      <c r="T2" s="20"/>
      <c r="U2" s="10"/>
      <c r="V2" s="10"/>
      <c r="W2" s="11"/>
      <c r="X2" s="11"/>
      <c r="Y2" s="10"/>
      <c r="Z2" s="8"/>
      <c r="AA2" s="8"/>
    </row>
    <row r="3" spans="1:27" s="13" customFormat="1" x14ac:dyDescent="0.35">
      <c r="A3" s="298">
        <v>2025</v>
      </c>
      <c r="B3" s="299"/>
      <c r="C3" s="299"/>
      <c r="D3" s="300"/>
      <c r="F3" s="283">
        <v>2024</v>
      </c>
      <c r="G3" s="284"/>
      <c r="H3" s="284"/>
      <c r="I3" s="285"/>
      <c r="J3" s="21"/>
      <c r="K3" s="286">
        <v>2023</v>
      </c>
      <c r="L3" s="287"/>
      <c r="M3" s="287"/>
      <c r="N3" s="288"/>
      <c r="O3" s="22"/>
      <c r="P3" s="279">
        <v>2022</v>
      </c>
      <c r="Q3" s="280"/>
      <c r="R3" s="280"/>
      <c r="S3" s="281"/>
      <c r="T3" s="18"/>
      <c r="U3" s="9"/>
      <c r="V3" s="9"/>
      <c r="W3" s="9"/>
      <c r="X3" s="9"/>
      <c r="Y3" s="9"/>
    </row>
    <row r="4" spans="1:27" x14ac:dyDescent="0.35">
      <c r="A4" s="23"/>
      <c r="B4" s="23" t="s">
        <v>40</v>
      </c>
      <c r="C4" s="23" t="s">
        <v>67</v>
      </c>
      <c r="D4" s="23" t="s">
        <v>68</v>
      </c>
      <c r="F4" s="23"/>
      <c r="G4" s="23" t="s">
        <v>40</v>
      </c>
      <c r="H4" s="23" t="s">
        <v>67</v>
      </c>
      <c r="I4" s="23" t="s">
        <v>68</v>
      </c>
      <c r="J4" s="24"/>
      <c r="K4" s="23"/>
      <c r="L4" s="23" t="s">
        <v>40</v>
      </c>
      <c r="M4" s="23" t="s">
        <v>67</v>
      </c>
      <c r="N4" s="23" t="s">
        <v>68</v>
      </c>
      <c r="O4" s="25"/>
      <c r="P4" s="23"/>
      <c r="Q4" s="23" t="s">
        <v>40</v>
      </c>
      <c r="R4" s="23" t="s">
        <v>67</v>
      </c>
      <c r="S4" s="23" t="s">
        <v>68</v>
      </c>
      <c r="T4" s="20"/>
      <c r="U4" s="11"/>
      <c r="V4" s="11"/>
      <c r="W4" s="11"/>
      <c r="X4" s="11"/>
      <c r="Y4" s="11"/>
    </row>
    <row r="5" spans="1:27" x14ac:dyDescent="0.35">
      <c r="A5" s="23" t="s">
        <v>66</v>
      </c>
      <c r="B5" s="218">
        <v>401</v>
      </c>
      <c r="C5" s="23">
        <v>74</v>
      </c>
      <c r="D5" s="26">
        <f>(C5/B5)</f>
        <v>0.18453865336658354</v>
      </c>
      <c r="F5" s="23" t="s">
        <v>66</v>
      </c>
      <c r="G5" s="23">
        <v>287</v>
      </c>
      <c r="H5" s="23">
        <v>56</v>
      </c>
      <c r="I5" s="26">
        <f>(H5/G5)</f>
        <v>0.1951219512195122</v>
      </c>
      <c r="J5" s="27"/>
      <c r="K5" s="23" t="s">
        <v>66</v>
      </c>
      <c r="L5" s="23">
        <v>280</v>
      </c>
      <c r="M5" s="23">
        <v>45</v>
      </c>
      <c r="N5" s="26">
        <f>(M5/L5)</f>
        <v>0.16071428571428573</v>
      </c>
      <c r="O5" s="28"/>
      <c r="P5" s="23" t="s">
        <v>66</v>
      </c>
      <c r="Q5" s="23">
        <v>237</v>
      </c>
      <c r="R5" s="23">
        <v>40</v>
      </c>
      <c r="S5" s="26">
        <f>(R5/Q5)</f>
        <v>0.16877637130801687</v>
      </c>
      <c r="T5" s="20"/>
      <c r="U5" s="11"/>
      <c r="V5" s="11"/>
      <c r="W5" s="11"/>
      <c r="X5" s="11"/>
      <c r="Y5" s="11"/>
    </row>
    <row r="6" spans="1:27" s="1" customFormat="1" x14ac:dyDescent="0.35">
      <c r="A6" s="23" t="s">
        <v>76</v>
      </c>
      <c r="B6" s="23">
        <v>7570</v>
      </c>
      <c r="C6" s="23">
        <v>1460</v>
      </c>
      <c r="D6" s="26">
        <f>(C6/B6)</f>
        <v>0.1928665785997358</v>
      </c>
      <c r="F6" s="23" t="s">
        <v>76</v>
      </c>
      <c r="G6" s="23">
        <v>7120</v>
      </c>
      <c r="H6" s="23">
        <v>1330</v>
      </c>
      <c r="I6" s="26">
        <f>(H6/G6)</f>
        <v>0.18679775280898878</v>
      </c>
      <c r="J6" s="27"/>
      <c r="K6" s="23" t="s">
        <v>76</v>
      </c>
      <c r="L6" s="23">
        <v>6490</v>
      </c>
      <c r="M6" s="23">
        <v>1300</v>
      </c>
      <c r="N6" s="26">
        <f>M6/L6</f>
        <v>0.20030816640986132</v>
      </c>
      <c r="O6" s="28"/>
      <c r="P6" s="23" t="s">
        <v>76</v>
      </c>
      <c r="Q6" s="23">
        <v>1060</v>
      </c>
      <c r="R6" s="23">
        <v>5750</v>
      </c>
      <c r="S6" s="26">
        <f>Q6/R6</f>
        <v>0.18434782608695652</v>
      </c>
      <c r="T6" s="20"/>
      <c r="U6" s="11"/>
      <c r="V6" s="11"/>
      <c r="W6" s="11"/>
      <c r="X6" s="11"/>
      <c r="Y6" s="11"/>
    </row>
    <row r="7" spans="1:27" x14ac:dyDescent="0.35">
      <c r="A7" s="23" t="s">
        <v>65</v>
      </c>
      <c r="B7" s="29">
        <v>76160</v>
      </c>
      <c r="C7" s="29">
        <v>15680</v>
      </c>
      <c r="D7" s="26">
        <f>(C7/B7)</f>
        <v>0.20588235294117646</v>
      </c>
      <c r="F7" s="23" t="s">
        <v>65</v>
      </c>
      <c r="G7" s="29">
        <v>76670</v>
      </c>
      <c r="H7" s="29">
        <v>15170</v>
      </c>
      <c r="I7" s="26">
        <f>(H7/G7)</f>
        <v>0.19786096256684493</v>
      </c>
      <c r="J7" s="27"/>
      <c r="K7" s="23" t="s">
        <v>65</v>
      </c>
      <c r="L7" s="29">
        <v>68730</v>
      </c>
      <c r="M7" s="29">
        <v>13700</v>
      </c>
      <c r="N7" s="26">
        <f>(M7/L7)</f>
        <v>0.19933071438964062</v>
      </c>
      <c r="O7" s="28"/>
      <c r="P7" s="23" t="s">
        <v>65</v>
      </c>
      <c r="Q7" s="29">
        <v>61260</v>
      </c>
      <c r="R7" s="29">
        <v>11550</v>
      </c>
      <c r="S7" s="26">
        <f>(R7/Q7)</f>
        <v>0.18854064642507345</v>
      </c>
      <c r="T7" s="20"/>
      <c r="U7" s="11"/>
      <c r="V7" s="11"/>
      <c r="W7" s="11"/>
      <c r="X7" s="11"/>
      <c r="Y7" s="11"/>
    </row>
    <row r="8" spans="1:27" s="1" customFormat="1" x14ac:dyDescent="0.35">
      <c r="A8" s="30" t="s">
        <v>77</v>
      </c>
      <c r="B8" s="31"/>
      <c r="C8" s="32"/>
      <c r="D8" s="33">
        <f>D5-D7</f>
        <v>-2.1343699574592923E-2</v>
      </c>
      <c r="F8" s="30" t="s">
        <v>77</v>
      </c>
      <c r="G8" s="31"/>
      <c r="H8" s="32"/>
      <c r="I8" s="33">
        <f>I5-I7</f>
        <v>-2.7390113473327315E-3</v>
      </c>
      <c r="J8" s="34"/>
      <c r="K8" s="30" t="s">
        <v>77</v>
      </c>
      <c r="L8" s="31"/>
      <c r="M8" s="32"/>
      <c r="N8" s="33">
        <f>N5-N7</f>
        <v>-3.8616428675354891E-2</v>
      </c>
      <c r="O8" s="34"/>
      <c r="P8" s="30" t="s">
        <v>77</v>
      </c>
      <c r="Q8" s="31"/>
      <c r="R8" s="32"/>
      <c r="S8" s="33">
        <f>S5-S7</f>
        <v>-1.9764275117056584E-2</v>
      </c>
      <c r="T8" s="20"/>
      <c r="U8" s="11"/>
      <c r="V8" s="11"/>
      <c r="W8" s="11"/>
      <c r="X8" s="11"/>
      <c r="Y8" s="11"/>
    </row>
    <row r="10" spans="1:27" s="1" customFormat="1" ht="7" customHeight="1" x14ac:dyDescent="0.35">
      <c r="F10" s="16"/>
      <c r="G10" s="16"/>
      <c r="H10" s="16"/>
      <c r="I10" s="16"/>
      <c r="J10" s="16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11"/>
      <c r="V10" s="11"/>
      <c r="W10" s="11"/>
      <c r="X10" s="11"/>
      <c r="Y10" s="11"/>
    </row>
    <row r="11" spans="1:27" ht="11.5" customHeight="1" x14ac:dyDescent="0.35">
      <c r="A11" s="18" t="s">
        <v>69</v>
      </c>
      <c r="G11" s="16"/>
      <c r="H11" s="16"/>
      <c r="I11" s="16"/>
      <c r="J11" s="16"/>
      <c r="K11" s="16"/>
      <c r="L11" s="20"/>
      <c r="M11" s="20"/>
      <c r="N11" s="20"/>
      <c r="O11" s="20"/>
      <c r="P11" s="20"/>
      <c r="Q11" s="20"/>
      <c r="R11" s="20"/>
      <c r="S11" s="20"/>
      <c r="T11" s="20"/>
      <c r="U11" s="11"/>
      <c r="V11" s="11"/>
      <c r="W11" s="11"/>
      <c r="X11" s="11"/>
      <c r="Y11" s="11"/>
    </row>
    <row r="12" spans="1:27" s="13" customFormat="1" x14ac:dyDescent="0.35">
      <c r="A12" s="298">
        <v>2025</v>
      </c>
      <c r="B12" s="299"/>
      <c r="C12" s="299"/>
      <c r="D12" s="300"/>
      <c r="F12" s="283">
        <v>2024</v>
      </c>
      <c r="G12" s="284"/>
      <c r="H12" s="284"/>
      <c r="I12" s="285"/>
      <c r="J12" s="17"/>
      <c r="K12" s="286">
        <v>2023</v>
      </c>
      <c r="L12" s="287"/>
      <c r="M12" s="287"/>
      <c r="N12" s="287"/>
      <c r="O12" s="22"/>
      <c r="P12" s="279">
        <v>2022</v>
      </c>
      <c r="Q12" s="280"/>
      <c r="R12" s="280"/>
      <c r="S12" s="281"/>
      <c r="T12" s="18"/>
      <c r="U12" s="9"/>
      <c r="V12" s="9"/>
      <c r="W12" s="9"/>
      <c r="X12" s="9"/>
      <c r="Y12" s="9"/>
    </row>
    <row r="13" spans="1:27" x14ac:dyDescent="0.35">
      <c r="A13" s="23"/>
      <c r="B13" s="23" t="s">
        <v>40</v>
      </c>
      <c r="C13" s="23" t="s">
        <v>67</v>
      </c>
      <c r="D13" s="23" t="s">
        <v>68</v>
      </c>
      <c r="F13" s="23"/>
      <c r="G13" s="23" t="s">
        <v>40</v>
      </c>
      <c r="H13" s="23" t="s">
        <v>67</v>
      </c>
      <c r="I13" s="23" t="s">
        <v>68</v>
      </c>
      <c r="J13" s="16"/>
      <c r="K13" s="23"/>
      <c r="L13" s="23" t="s">
        <v>40</v>
      </c>
      <c r="M13" s="23" t="s">
        <v>67</v>
      </c>
      <c r="N13" s="23" t="s">
        <v>68</v>
      </c>
      <c r="O13" s="25"/>
      <c r="P13" s="23"/>
      <c r="Q13" s="23" t="s">
        <v>40</v>
      </c>
      <c r="R13" s="23" t="s">
        <v>67</v>
      </c>
      <c r="S13" s="23" t="s">
        <v>68</v>
      </c>
      <c r="T13" s="20"/>
      <c r="U13" s="11"/>
      <c r="V13" s="11"/>
      <c r="W13" s="11"/>
      <c r="X13" s="11"/>
      <c r="Y13" s="11"/>
    </row>
    <row r="14" spans="1:27" x14ac:dyDescent="0.35">
      <c r="A14" s="23" t="s">
        <v>66</v>
      </c>
      <c r="B14" s="23">
        <v>453</v>
      </c>
      <c r="C14" s="23">
        <v>202</v>
      </c>
      <c r="D14" s="26">
        <f>(C14/B14)</f>
        <v>0.44591611479028698</v>
      </c>
      <c r="F14" s="23" t="s">
        <v>66</v>
      </c>
      <c r="G14" s="23">
        <v>398</v>
      </c>
      <c r="H14" s="23">
        <v>193</v>
      </c>
      <c r="I14" s="26">
        <f>(H14/G14)</f>
        <v>0.48492462311557788</v>
      </c>
      <c r="J14" s="16"/>
      <c r="K14" s="23" t="s">
        <v>66</v>
      </c>
      <c r="L14" s="23">
        <v>460</v>
      </c>
      <c r="M14" s="23">
        <v>241</v>
      </c>
      <c r="N14" s="26">
        <f>(M14/L14)</f>
        <v>0.52391304347826084</v>
      </c>
      <c r="O14" s="28"/>
      <c r="P14" s="23" t="s">
        <v>66</v>
      </c>
      <c r="Q14" s="23">
        <v>470</v>
      </c>
      <c r="R14" s="23">
        <v>237</v>
      </c>
      <c r="S14" s="26">
        <f>(R14/Q14)</f>
        <v>0.50425531914893618</v>
      </c>
      <c r="T14" s="20"/>
      <c r="U14" s="11"/>
      <c r="V14" s="11"/>
      <c r="W14" s="11"/>
      <c r="X14" s="11"/>
      <c r="Y14" s="11"/>
    </row>
    <row r="15" spans="1:27" s="1" customFormat="1" x14ac:dyDescent="0.35">
      <c r="A15" s="23" t="s">
        <v>76</v>
      </c>
      <c r="B15" s="23">
        <v>8120</v>
      </c>
      <c r="C15" s="23">
        <v>4050</v>
      </c>
      <c r="D15" s="26">
        <f>(C15/B15)</f>
        <v>0.49876847290640391</v>
      </c>
      <c r="F15" s="23" t="s">
        <v>76</v>
      </c>
      <c r="G15" s="23">
        <v>7440</v>
      </c>
      <c r="H15" s="23">
        <v>3810</v>
      </c>
      <c r="I15" s="26">
        <f>(H15/G15)</f>
        <v>0.51209677419354838</v>
      </c>
      <c r="J15" s="16"/>
      <c r="K15" s="23" t="s">
        <v>76</v>
      </c>
      <c r="L15" s="23">
        <v>8320</v>
      </c>
      <c r="M15" s="23">
        <v>4260</v>
      </c>
      <c r="N15" s="26">
        <f>(M15/L15)</f>
        <v>0.51201923076923073</v>
      </c>
      <c r="O15" s="28"/>
      <c r="P15" s="23" t="s">
        <v>76</v>
      </c>
      <c r="Q15" s="23">
        <v>9310</v>
      </c>
      <c r="R15" s="23">
        <v>4600</v>
      </c>
      <c r="S15" s="26">
        <f>R15/Q15</f>
        <v>0.49409237379162191</v>
      </c>
      <c r="T15" s="20"/>
      <c r="U15" s="11"/>
      <c r="V15" s="11"/>
      <c r="W15" s="11"/>
      <c r="X15" s="11"/>
      <c r="Y15" s="11"/>
    </row>
    <row r="16" spans="1:27" ht="14.15" customHeight="1" x14ac:dyDescent="0.35">
      <c r="A16" s="23" t="s">
        <v>65</v>
      </c>
      <c r="B16" s="29">
        <v>89870</v>
      </c>
      <c r="C16" s="29">
        <v>46290</v>
      </c>
      <c r="D16" s="26">
        <f>(C16/B16)</f>
        <v>0.51507733392678312</v>
      </c>
      <c r="F16" s="23" t="s">
        <v>65</v>
      </c>
      <c r="G16" s="29">
        <v>101860</v>
      </c>
      <c r="H16" s="29">
        <v>52490</v>
      </c>
      <c r="I16" s="26">
        <f>(H16/G16)</f>
        <v>0.51531513842528964</v>
      </c>
      <c r="J16" s="16"/>
      <c r="K16" s="23" t="s">
        <v>65</v>
      </c>
      <c r="L16" s="29">
        <v>106380</v>
      </c>
      <c r="M16" s="29">
        <v>54940</v>
      </c>
      <c r="N16" s="26">
        <f>(M16/L16)</f>
        <v>0.51645046061289712</v>
      </c>
      <c r="O16" s="28"/>
      <c r="P16" s="23" t="s">
        <v>65</v>
      </c>
      <c r="Q16" s="29">
        <v>110240</v>
      </c>
      <c r="R16" s="29">
        <v>54100</v>
      </c>
      <c r="S16" s="26">
        <f>(R16/Q16)</f>
        <v>0.49074746008708275</v>
      </c>
      <c r="T16" s="20"/>
      <c r="U16" s="11"/>
      <c r="V16" s="11"/>
      <c r="W16" s="11"/>
      <c r="X16" s="11"/>
      <c r="Y16" s="11"/>
    </row>
    <row r="17" spans="1:25" x14ac:dyDescent="0.35">
      <c r="A17" s="30" t="s">
        <v>77</v>
      </c>
      <c r="B17" s="31"/>
      <c r="C17" s="32"/>
      <c r="D17" s="33">
        <f>D14-D16</f>
        <v>-6.9161219136496144E-2</v>
      </c>
      <c r="F17" s="30" t="s">
        <v>77</v>
      </c>
      <c r="G17" s="31"/>
      <c r="H17" s="32"/>
      <c r="I17" s="33">
        <f>I14-I16</f>
        <v>-3.0390515309711763E-2</v>
      </c>
      <c r="J17" s="16"/>
      <c r="K17" s="30" t="s">
        <v>77</v>
      </c>
      <c r="L17" s="31"/>
      <c r="M17" s="32"/>
      <c r="N17" s="33">
        <f>N14-N16</f>
        <v>7.4625828653637205E-3</v>
      </c>
      <c r="O17" s="20"/>
      <c r="P17" s="30" t="s">
        <v>77</v>
      </c>
      <c r="Q17" s="31"/>
      <c r="R17" s="32"/>
      <c r="S17" s="33">
        <f>S14-S16</f>
        <v>1.3507859061853422E-2</v>
      </c>
      <c r="T17" s="20"/>
      <c r="U17" s="11"/>
      <c r="V17" s="11"/>
      <c r="W17" s="11"/>
      <c r="X17" s="11"/>
      <c r="Y17" s="11"/>
    </row>
    <row r="18" spans="1:25" s="1" customFormat="1" ht="8.15" customHeight="1" x14ac:dyDescent="0.35">
      <c r="F18" s="30"/>
      <c r="G18" s="31"/>
      <c r="H18" s="32"/>
      <c r="I18" s="33"/>
      <c r="J18" s="16"/>
      <c r="K18" s="30"/>
      <c r="L18" s="31"/>
      <c r="M18" s="32"/>
      <c r="N18" s="33"/>
      <c r="O18" s="20"/>
      <c r="P18" s="30"/>
      <c r="Q18" s="31"/>
      <c r="R18" s="32"/>
      <c r="S18" s="33"/>
      <c r="T18" s="20"/>
      <c r="U18" s="11"/>
      <c r="V18" s="11"/>
      <c r="W18" s="11"/>
      <c r="X18" s="11"/>
      <c r="Y18" s="11"/>
    </row>
    <row r="19" spans="1:25" x14ac:dyDescent="0.35">
      <c r="A19" s="18" t="s">
        <v>64</v>
      </c>
      <c r="B19" s="20"/>
      <c r="C19" s="20"/>
      <c r="D19" s="20"/>
      <c r="F19" s="18" t="s">
        <v>64</v>
      </c>
      <c r="G19" s="20"/>
      <c r="H19" s="20"/>
      <c r="I19" s="20"/>
      <c r="J19" s="16"/>
      <c r="K19" s="18" t="s">
        <v>64</v>
      </c>
      <c r="L19" s="20"/>
      <c r="M19" s="20"/>
      <c r="N19" s="20"/>
      <c r="O19" s="20"/>
      <c r="P19" s="20"/>
      <c r="Q19" s="20"/>
      <c r="R19" s="20"/>
      <c r="S19" s="20"/>
      <c r="T19" s="20"/>
      <c r="U19" s="11"/>
      <c r="V19" s="11"/>
      <c r="W19" s="11"/>
      <c r="X19" s="11"/>
      <c r="Y19" s="11"/>
    </row>
    <row r="20" spans="1:25" x14ac:dyDescent="0.35">
      <c r="A20" s="298">
        <v>2025</v>
      </c>
      <c r="B20" s="299"/>
      <c r="C20" s="299"/>
      <c r="D20" s="300"/>
      <c r="F20" s="283">
        <v>2024</v>
      </c>
      <c r="G20" s="284"/>
      <c r="H20" s="284"/>
      <c r="I20" s="285"/>
      <c r="J20" s="16"/>
      <c r="K20" s="286">
        <v>2023</v>
      </c>
      <c r="L20" s="287"/>
      <c r="M20" s="287"/>
      <c r="N20" s="287"/>
      <c r="O20" s="35"/>
      <c r="P20" s="279">
        <v>2022</v>
      </c>
      <c r="Q20" s="280"/>
      <c r="R20" s="280"/>
      <c r="S20" s="281"/>
      <c r="T20" s="20"/>
      <c r="U20" s="11"/>
      <c r="V20" s="11"/>
      <c r="W20" s="11"/>
      <c r="X20" s="11"/>
      <c r="Y20" s="11"/>
    </row>
    <row r="21" spans="1:25" x14ac:dyDescent="0.35">
      <c r="A21" s="23"/>
      <c r="B21" s="23" t="s">
        <v>40</v>
      </c>
      <c r="C21" s="23" t="s">
        <v>67</v>
      </c>
      <c r="D21" s="23" t="s">
        <v>68</v>
      </c>
      <c r="F21" s="23"/>
      <c r="G21" s="23" t="s">
        <v>40</v>
      </c>
      <c r="H21" s="23" t="s">
        <v>67</v>
      </c>
      <c r="I21" s="23" t="s">
        <v>68</v>
      </c>
      <c r="J21" s="16"/>
      <c r="K21" s="23"/>
      <c r="L21" s="23" t="s">
        <v>40</v>
      </c>
      <c r="M21" s="23" t="s">
        <v>67</v>
      </c>
      <c r="N21" s="23" t="s">
        <v>68</v>
      </c>
      <c r="O21" s="25"/>
      <c r="P21" s="23"/>
      <c r="Q21" s="23" t="s">
        <v>40</v>
      </c>
      <c r="R21" s="23" t="s">
        <v>67</v>
      </c>
      <c r="S21" s="23" t="s">
        <v>68</v>
      </c>
      <c r="T21" s="20"/>
      <c r="U21" s="11"/>
      <c r="V21" s="11"/>
      <c r="W21" s="11"/>
      <c r="X21" s="11"/>
      <c r="Y21" s="11"/>
    </row>
    <row r="22" spans="1:25" x14ac:dyDescent="0.35">
      <c r="A22" s="23" t="s">
        <v>66</v>
      </c>
      <c r="B22" s="23">
        <v>308</v>
      </c>
      <c r="C22" s="23">
        <v>187</v>
      </c>
      <c r="D22" s="26">
        <f>(C22/B22)</f>
        <v>0.6071428571428571</v>
      </c>
      <c r="F22" s="23" t="s">
        <v>66</v>
      </c>
      <c r="G22" s="23">
        <v>318</v>
      </c>
      <c r="H22" s="23">
        <v>207</v>
      </c>
      <c r="I22" s="26">
        <f>(H22/G22)</f>
        <v>0.65094339622641506</v>
      </c>
      <c r="J22" s="16"/>
      <c r="K22" s="23" t="s">
        <v>66</v>
      </c>
      <c r="L22" s="23">
        <v>294</v>
      </c>
      <c r="M22" s="23">
        <v>171</v>
      </c>
      <c r="N22" s="26">
        <f>(M22/L22)</f>
        <v>0.58163265306122447</v>
      </c>
      <c r="O22" s="28"/>
      <c r="P22" s="23" t="s">
        <v>66</v>
      </c>
      <c r="Q22" s="23">
        <v>340</v>
      </c>
      <c r="R22" s="23">
        <v>199</v>
      </c>
      <c r="S22" s="26">
        <f>(R22/Q22)</f>
        <v>0.58529411764705885</v>
      </c>
      <c r="T22" s="20"/>
      <c r="U22" s="11"/>
      <c r="V22" s="11"/>
      <c r="W22" s="11"/>
      <c r="X22" s="11"/>
      <c r="Y22" s="11"/>
    </row>
    <row r="23" spans="1:25" s="1" customFormat="1" x14ac:dyDescent="0.35">
      <c r="A23" s="23" t="s">
        <v>76</v>
      </c>
      <c r="B23" s="23">
        <v>9180</v>
      </c>
      <c r="C23" s="23">
        <v>5490</v>
      </c>
      <c r="D23" s="26">
        <f>(C23/B23)</f>
        <v>0.59803921568627449</v>
      </c>
      <c r="F23" s="23" t="s">
        <v>76</v>
      </c>
      <c r="G23" s="23">
        <v>8720</v>
      </c>
      <c r="H23" s="23">
        <v>5130</v>
      </c>
      <c r="I23" s="26">
        <f>(H23/G23)</f>
        <v>0.58830275229357798</v>
      </c>
      <c r="J23" s="16"/>
      <c r="K23" s="23" t="s">
        <v>76</v>
      </c>
      <c r="L23" s="23">
        <v>8430</v>
      </c>
      <c r="M23" s="23">
        <v>4820</v>
      </c>
      <c r="N23" s="26">
        <f>(M23/L23)</f>
        <v>0.571767497034401</v>
      </c>
      <c r="O23" s="28"/>
      <c r="P23" s="23" t="s">
        <v>76</v>
      </c>
      <c r="Q23" s="23">
        <v>8530</v>
      </c>
      <c r="R23" s="23">
        <v>4680</v>
      </c>
      <c r="S23" s="26">
        <f>(R23/Q23)</f>
        <v>0.54865181711606092</v>
      </c>
      <c r="T23" s="20"/>
      <c r="U23" s="11"/>
      <c r="V23" s="11"/>
      <c r="W23" s="11"/>
      <c r="X23" s="11"/>
      <c r="Y23" s="11"/>
    </row>
    <row r="24" spans="1:25" x14ac:dyDescent="0.35">
      <c r="A24" s="23" t="s">
        <v>65</v>
      </c>
      <c r="B24" s="29">
        <v>120780</v>
      </c>
      <c r="C24" s="29">
        <v>78310</v>
      </c>
      <c r="D24" s="26">
        <f>(C24/B24)</f>
        <v>0.64836893525418116</v>
      </c>
      <c r="F24" s="23" t="s">
        <v>65</v>
      </c>
      <c r="G24" s="29">
        <v>123500</v>
      </c>
      <c r="H24" s="29">
        <v>78600</v>
      </c>
      <c r="I24" s="26">
        <f>(H24/G24)</f>
        <v>0.63643724696356274</v>
      </c>
      <c r="J24" s="16"/>
      <c r="K24" s="23" t="s">
        <v>65</v>
      </c>
      <c r="L24" s="29">
        <v>120680</v>
      </c>
      <c r="M24" s="29">
        <v>75610</v>
      </c>
      <c r="N24" s="26">
        <f>(M24/L24)</f>
        <v>0.62653297978123967</v>
      </c>
      <c r="O24" s="28"/>
      <c r="P24" s="23" t="s">
        <v>65</v>
      </c>
      <c r="Q24" s="29">
        <v>117580</v>
      </c>
      <c r="R24" s="29">
        <v>70800</v>
      </c>
      <c r="S24" s="26">
        <f>(R24/Q24)</f>
        <v>0.60214322163633272</v>
      </c>
      <c r="T24" s="20"/>
      <c r="U24" s="11"/>
      <c r="V24" s="11"/>
      <c r="W24" s="11"/>
      <c r="X24" s="11"/>
      <c r="Y24" s="11"/>
    </row>
    <row r="25" spans="1:25" x14ac:dyDescent="0.35">
      <c r="A25" s="30" t="s">
        <v>77</v>
      </c>
      <c r="B25" s="31"/>
      <c r="C25" s="32"/>
      <c r="D25" s="33">
        <f>D22-D24</f>
        <v>-4.122607811132406E-2</v>
      </c>
      <c r="F25" s="30" t="s">
        <v>77</v>
      </c>
      <c r="G25" s="31"/>
      <c r="H25" s="32"/>
      <c r="I25" s="33">
        <f>I22-I24</f>
        <v>1.4506149262852319E-2</v>
      </c>
      <c r="J25" s="16"/>
      <c r="K25" s="30" t="s">
        <v>77</v>
      </c>
      <c r="L25" s="31"/>
      <c r="M25" s="32"/>
      <c r="N25" s="33">
        <f>N22-N24</f>
        <v>-4.4900326720015205E-2</v>
      </c>
      <c r="O25" s="20"/>
      <c r="P25" s="30" t="s">
        <v>77</v>
      </c>
      <c r="Q25" s="31"/>
      <c r="R25" s="32"/>
      <c r="S25" s="33">
        <f>S22-S24</f>
        <v>-1.6849103989273861E-2</v>
      </c>
      <c r="T25" s="20"/>
      <c r="U25" s="11"/>
      <c r="V25" s="11"/>
      <c r="W25" s="11"/>
      <c r="X25" s="11"/>
      <c r="Y25" s="11"/>
    </row>
    <row r="26" spans="1:25" s="1" customFormat="1" x14ac:dyDescent="0.35">
      <c r="F26" s="30"/>
      <c r="G26" s="31"/>
      <c r="H26" s="32"/>
      <c r="I26" s="33"/>
      <c r="J26" s="16"/>
      <c r="K26" s="30"/>
      <c r="L26" s="31"/>
      <c r="M26" s="32"/>
      <c r="N26" s="33"/>
      <c r="O26" s="20"/>
      <c r="P26" s="30"/>
      <c r="Q26" s="31"/>
      <c r="R26" s="32"/>
      <c r="S26" s="33"/>
      <c r="T26" s="20"/>
      <c r="U26" s="11"/>
      <c r="V26" s="11"/>
      <c r="W26" s="11"/>
      <c r="X26" s="11"/>
      <c r="Y26" s="11"/>
    </row>
    <row r="27" spans="1:25" s="1" customFormat="1" x14ac:dyDescent="0.35">
      <c r="A27" s="282" t="s">
        <v>74</v>
      </c>
      <c r="B27" s="282"/>
      <c r="C27" s="282"/>
      <c r="D27" s="16"/>
      <c r="E27" s="16"/>
      <c r="F27" s="20"/>
      <c r="G27" s="20"/>
      <c r="H27" s="20"/>
      <c r="I27" s="20"/>
      <c r="J27" s="20"/>
      <c r="K27" s="30"/>
      <c r="L27" s="31"/>
      <c r="M27" s="32"/>
      <c r="N27" s="33"/>
      <c r="O27" s="20"/>
      <c r="P27" s="30"/>
      <c r="Q27" s="31"/>
      <c r="R27" s="32"/>
      <c r="S27" s="33"/>
      <c r="T27" s="20"/>
      <c r="U27" s="11"/>
      <c r="V27" s="11"/>
      <c r="W27" s="11"/>
      <c r="X27" s="11"/>
      <c r="Y27" s="11"/>
    </row>
    <row r="28" spans="1:25" s="1" customFormat="1" x14ac:dyDescent="0.35">
      <c r="A28" s="20"/>
      <c r="B28" s="301">
        <v>2025</v>
      </c>
      <c r="C28" s="301"/>
      <c r="D28" s="301"/>
      <c r="E28" s="301"/>
      <c r="F28" s="301"/>
      <c r="G28" s="301"/>
      <c r="H28" s="301"/>
      <c r="I28" s="301"/>
      <c r="J28" s="301"/>
      <c r="K28" s="30"/>
      <c r="L28" s="31"/>
      <c r="M28" s="32"/>
      <c r="N28" s="33"/>
      <c r="O28" s="20"/>
      <c r="P28" s="30"/>
      <c r="Q28" s="31"/>
      <c r="R28" s="32"/>
      <c r="S28" s="33"/>
      <c r="T28" s="20"/>
      <c r="U28" s="11"/>
      <c r="V28" s="11"/>
      <c r="W28" s="11"/>
      <c r="X28" s="11"/>
      <c r="Y28" s="11"/>
    </row>
    <row r="29" spans="1:25" s="1" customFormat="1" x14ac:dyDescent="0.35">
      <c r="A29" s="36"/>
      <c r="B29" s="276" t="s">
        <v>63</v>
      </c>
      <c r="C29" s="277"/>
      <c r="D29" s="278"/>
      <c r="E29" s="276" t="s">
        <v>62</v>
      </c>
      <c r="F29" s="277"/>
      <c r="G29" s="278"/>
      <c r="H29" s="276" t="s">
        <v>60</v>
      </c>
      <c r="I29" s="277"/>
      <c r="J29" s="278"/>
      <c r="K29" s="30"/>
      <c r="L29" s="31"/>
      <c r="M29" s="32"/>
      <c r="N29" s="33"/>
      <c r="O29" s="20"/>
      <c r="P29" s="30"/>
      <c r="Q29" s="31"/>
      <c r="R29" s="32"/>
      <c r="S29" s="33"/>
      <c r="T29" s="20"/>
      <c r="U29" s="11"/>
      <c r="V29" s="11"/>
      <c r="W29" s="11"/>
      <c r="X29" s="11"/>
      <c r="Y29" s="11"/>
    </row>
    <row r="30" spans="1:25" s="1" customFormat="1" x14ac:dyDescent="0.35">
      <c r="A30" s="37"/>
      <c r="B30" s="23" t="s">
        <v>40</v>
      </c>
      <c r="C30" s="38" t="s">
        <v>67</v>
      </c>
      <c r="D30" s="23" t="s">
        <v>68</v>
      </c>
      <c r="E30" s="23" t="s">
        <v>40</v>
      </c>
      <c r="F30" s="23" t="s">
        <v>67</v>
      </c>
      <c r="G30" s="23" t="s">
        <v>68</v>
      </c>
      <c r="H30" s="23" t="s">
        <v>40</v>
      </c>
      <c r="I30" s="23" t="s">
        <v>67</v>
      </c>
      <c r="J30" s="23" t="s">
        <v>68</v>
      </c>
      <c r="K30" s="30"/>
      <c r="L30" s="31"/>
      <c r="M30" s="32"/>
      <c r="N30" s="33"/>
      <c r="O30" s="20"/>
      <c r="P30" s="30"/>
      <c r="Q30" s="31"/>
      <c r="R30" s="32"/>
      <c r="S30" s="33"/>
      <c r="T30" s="20"/>
      <c r="U30" s="11"/>
      <c r="V30" s="11"/>
      <c r="W30" s="11"/>
      <c r="X30" s="11"/>
      <c r="Y30" s="11"/>
    </row>
    <row r="31" spans="1:25" s="1" customFormat="1" x14ac:dyDescent="0.35">
      <c r="A31" s="39" t="s">
        <v>66</v>
      </c>
      <c r="B31" s="39">
        <f>SUM(B32:B33)</f>
        <v>797</v>
      </c>
      <c r="C31" s="39">
        <f>SUM(C32:C33)</f>
        <v>578</v>
      </c>
      <c r="D31" s="198">
        <f>C31/B31</f>
        <v>0.72521957340025089</v>
      </c>
      <c r="E31" s="39">
        <f>SUM(E32:E33)</f>
        <v>750</v>
      </c>
      <c r="F31" s="39">
        <f>SUM(F32:F33)</f>
        <v>480</v>
      </c>
      <c r="G31" s="198">
        <f t="shared" ref="G31:G39" si="0">F31/E31</f>
        <v>0.64</v>
      </c>
      <c r="H31" s="39">
        <f>SUM(H32:H33)</f>
        <v>193710</v>
      </c>
      <c r="I31" s="39">
        <f>SUM(I32:I33)</f>
        <v>115950</v>
      </c>
      <c r="J31" s="198">
        <f>I31/H31</f>
        <v>0.59857518971658663</v>
      </c>
      <c r="K31" s="30"/>
      <c r="L31" s="31"/>
      <c r="M31" s="32"/>
      <c r="N31" s="33"/>
      <c r="O31" s="20"/>
      <c r="P31" s="30"/>
      <c r="Q31" s="31"/>
      <c r="R31" s="32"/>
      <c r="S31" s="33"/>
      <c r="T31" s="20"/>
      <c r="U31" s="11"/>
      <c r="V31" s="11"/>
      <c r="W31" s="11"/>
      <c r="X31" s="11"/>
      <c r="Y31" s="11"/>
    </row>
    <row r="32" spans="1:25" s="1" customFormat="1" x14ac:dyDescent="0.35">
      <c r="A32" s="40" t="s">
        <v>59</v>
      </c>
      <c r="B32" s="23">
        <v>371</v>
      </c>
      <c r="C32" s="41">
        <v>288</v>
      </c>
      <c r="D32" s="26">
        <f>C32/B32</f>
        <v>0.77628032345013476</v>
      </c>
      <c r="E32" s="23">
        <v>367</v>
      </c>
      <c r="F32" s="23">
        <v>265</v>
      </c>
      <c r="G32" s="26">
        <f t="shared" si="0"/>
        <v>0.72207084468664851</v>
      </c>
      <c r="H32" s="23">
        <v>95340</v>
      </c>
      <c r="I32" s="23">
        <v>64260</v>
      </c>
      <c r="J32" s="26">
        <f t="shared" ref="J32:J39" si="1">I32/H32</f>
        <v>0.67400881057268724</v>
      </c>
      <c r="K32" s="30"/>
      <c r="L32" s="31"/>
      <c r="M32" s="32"/>
      <c r="N32" s="33"/>
      <c r="O32" s="20"/>
      <c r="P32" s="30"/>
      <c r="Q32" s="31"/>
      <c r="R32" s="32"/>
      <c r="S32" s="33"/>
      <c r="T32" s="20"/>
      <c r="U32" s="11"/>
      <c r="V32" s="11"/>
      <c r="W32" s="11"/>
      <c r="X32" s="11"/>
      <c r="Y32" s="11"/>
    </row>
    <row r="33" spans="1:25" s="1" customFormat="1" x14ac:dyDescent="0.35">
      <c r="A33" s="40" t="s">
        <v>61</v>
      </c>
      <c r="B33" s="41">
        <v>426</v>
      </c>
      <c r="C33" s="6">
        <v>290</v>
      </c>
      <c r="D33" s="26">
        <f>C33/B33</f>
        <v>0.68075117370892024</v>
      </c>
      <c r="E33" s="23">
        <v>383</v>
      </c>
      <c r="F33" s="23">
        <v>215</v>
      </c>
      <c r="G33" s="26">
        <f t="shared" si="0"/>
        <v>0.56135770234986948</v>
      </c>
      <c r="H33" s="23">
        <v>98370</v>
      </c>
      <c r="I33" s="23">
        <v>51690</v>
      </c>
      <c r="J33" s="26">
        <f t="shared" si="1"/>
        <v>0.52546508081732235</v>
      </c>
      <c r="K33" s="30"/>
      <c r="L33" s="31"/>
      <c r="M33" s="32"/>
      <c r="N33" s="33"/>
      <c r="O33" s="20"/>
      <c r="P33" s="30"/>
      <c r="Q33" s="31"/>
      <c r="R33" s="32"/>
      <c r="S33" s="33"/>
      <c r="T33" s="20"/>
      <c r="U33" s="11"/>
      <c r="V33" s="11"/>
      <c r="W33" s="11"/>
      <c r="X33" s="11"/>
      <c r="Y33" s="11"/>
    </row>
    <row r="34" spans="1:25" s="1" customFormat="1" x14ac:dyDescent="0.35">
      <c r="A34" s="13" t="s">
        <v>76</v>
      </c>
      <c r="B34" s="201">
        <f>SUM(B35:B36)</f>
        <v>18390</v>
      </c>
      <c r="C34" s="201">
        <f>SUM(C35:C36)</f>
        <v>13610</v>
      </c>
      <c r="D34" s="198">
        <f>C34/B34</f>
        <v>0.74007612833061442</v>
      </c>
      <c r="E34" s="201">
        <f>SUM(E35:E36)</f>
        <v>17030</v>
      </c>
      <c r="F34" s="201">
        <f>SUM(F35:F36)</f>
        <v>11420</v>
      </c>
      <c r="G34" s="198">
        <f t="shared" si="0"/>
        <v>0.67058132706987672</v>
      </c>
      <c r="H34" s="201">
        <f>SUM(H35:H36)</f>
        <v>17350</v>
      </c>
      <c r="I34" s="201">
        <f>SUM(I35:I36)</f>
        <v>9980</v>
      </c>
      <c r="J34" s="198">
        <f t="shared" si="1"/>
        <v>0.57521613832853025</v>
      </c>
      <c r="K34" s="30"/>
      <c r="L34" s="31"/>
      <c r="M34" s="32"/>
      <c r="N34" s="33"/>
      <c r="O34" s="20"/>
      <c r="P34" s="30"/>
      <c r="Q34" s="31"/>
      <c r="R34" s="32"/>
      <c r="S34" s="33"/>
      <c r="T34" s="20"/>
      <c r="U34" s="11"/>
      <c r="V34" s="11"/>
      <c r="W34" s="11"/>
      <c r="X34" s="11"/>
      <c r="Y34" s="11"/>
    </row>
    <row r="35" spans="1:25" s="1" customFormat="1" x14ac:dyDescent="0.35">
      <c r="A35" s="40" t="s">
        <v>59</v>
      </c>
      <c r="B35" s="29">
        <v>8890</v>
      </c>
      <c r="C35" s="41">
        <v>7230</v>
      </c>
      <c r="D35" s="26">
        <f>C35/B35</f>
        <v>0.813273340832396</v>
      </c>
      <c r="E35" s="29">
        <v>8270</v>
      </c>
      <c r="F35" s="29">
        <v>6120</v>
      </c>
      <c r="G35" s="26">
        <f t="shared" si="0"/>
        <v>0.74002418379685608</v>
      </c>
      <c r="H35" s="29">
        <v>8460</v>
      </c>
      <c r="I35" s="29">
        <v>5540</v>
      </c>
      <c r="J35" s="26">
        <f t="shared" si="1"/>
        <v>0.65484633569739947</v>
      </c>
      <c r="K35" s="30"/>
      <c r="L35" s="31"/>
      <c r="M35" s="32"/>
      <c r="N35" s="33"/>
      <c r="O35" s="20"/>
      <c r="P35" s="30"/>
      <c r="Q35" s="31"/>
      <c r="R35" s="32"/>
      <c r="S35" s="33"/>
      <c r="T35" s="20"/>
      <c r="U35" s="11"/>
      <c r="V35" s="11"/>
      <c r="W35" s="11"/>
      <c r="X35" s="11"/>
      <c r="Y35" s="11"/>
    </row>
    <row r="36" spans="1:25" s="1" customFormat="1" x14ac:dyDescent="0.35">
      <c r="A36" s="40" t="s">
        <v>61</v>
      </c>
      <c r="B36" s="29">
        <v>9500</v>
      </c>
      <c r="C36" s="41">
        <v>6380</v>
      </c>
      <c r="D36" s="26">
        <f t="shared" ref="D36:D39" si="2">C36/B36</f>
        <v>0.67157894736842105</v>
      </c>
      <c r="E36" s="29">
        <v>8760</v>
      </c>
      <c r="F36" s="29">
        <v>5300</v>
      </c>
      <c r="G36" s="26">
        <f t="shared" si="0"/>
        <v>0.60502283105022836</v>
      </c>
      <c r="H36" s="29">
        <v>8890</v>
      </c>
      <c r="I36" s="29">
        <v>4440</v>
      </c>
      <c r="J36" s="26">
        <f t="shared" si="1"/>
        <v>0.49943757030371205</v>
      </c>
      <c r="K36" s="30"/>
      <c r="L36" s="31"/>
      <c r="M36" s="32"/>
      <c r="N36" s="33"/>
      <c r="O36" s="20"/>
      <c r="P36" s="30"/>
      <c r="Q36" s="31"/>
      <c r="R36" s="32"/>
      <c r="S36" s="33"/>
      <c r="T36" s="20"/>
      <c r="U36" s="11"/>
      <c r="V36" s="11"/>
      <c r="W36" s="11"/>
      <c r="X36" s="11"/>
      <c r="Y36" s="11"/>
    </row>
    <row r="37" spans="1:25" s="1" customFormat="1" x14ac:dyDescent="0.35">
      <c r="A37" s="39" t="s">
        <v>65</v>
      </c>
      <c r="B37" s="197">
        <f>SUM(B38:B39)</f>
        <v>203240</v>
      </c>
      <c r="C37" s="197">
        <f>SUM(C38:C39)</f>
        <v>153690</v>
      </c>
      <c r="D37" s="198">
        <f t="shared" si="2"/>
        <v>0.7561995670143673</v>
      </c>
      <c r="E37" s="197">
        <f>SUM(E38:E39)</f>
        <v>186870</v>
      </c>
      <c r="F37" s="197">
        <f>SUM(F38:F39)</f>
        <v>129320</v>
      </c>
      <c r="G37" s="198">
        <f t="shared" si="0"/>
        <v>0.69203189382993524</v>
      </c>
      <c r="H37" s="197">
        <f>SUM(H38:H39)</f>
        <v>742</v>
      </c>
      <c r="I37" s="197">
        <f>SUM(I38:I39)</f>
        <v>436</v>
      </c>
      <c r="J37" s="198">
        <f t="shared" si="1"/>
        <v>0.58760107816711593</v>
      </c>
      <c r="K37" s="30"/>
      <c r="L37" s="31"/>
      <c r="M37" s="32"/>
      <c r="N37" s="33"/>
      <c r="O37" s="20"/>
      <c r="P37" s="30"/>
      <c r="Q37" s="31"/>
      <c r="R37" s="32"/>
      <c r="S37" s="33"/>
      <c r="T37" s="20"/>
      <c r="U37" s="11"/>
      <c r="V37" s="11"/>
      <c r="W37" s="11"/>
      <c r="X37" s="11"/>
      <c r="Y37" s="11"/>
    </row>
    <row r="38" spans="1:25" s="1" customFormat="1" x14ac:dyDescent="0.35">
      <c r="A38" s="40" t="s">
        <v>59</v>
      </c>
      <c r="B38" s="29">
        <v>98260</v>
      </c>
      <c r="C38" s="41">
        <v>80800</v>
      </c>
      <c r="D38" s="26">
        <f t="shared" si="2"/>
        <v>0.82230816201913293</v>
      </c>
      <c r="E38" s="29">
        <v>91590</v>
      </c>
      <c r="F38" s="29">
        <v>69830</v>
      </c>
      <c r="G38" s="26">
        <f t="shared" si="0"/>
        <v>0.76241947810896382</v>
      </c>
      <c r="H38" s="29">
        <v>362</v>
      </c>
      <c r="I38" s="29">
        <v>235</v>
      </c>
      <c r="J38" s="26">
        <f t="shared" si="1"/>
        <v>0.649171270718232</v>
      </c>
      <c r="K38" s="30"/>
      <c r="L38" s="31"/>
      <c r="M38" s="32"/>
      <c r="N38" s="33"/>
      <c r="O38" s="20"/>
      <c r="P38" s="30"/>
      <c r="Q38" s="31"/>
      <c r="R38" s="32"/>
      <c r="S38" s="33"/>
      <c r="T38" s="20"/>
      <c r="U38" s="11"/>
      <c r="V38" s="11"/>
      <c r="W38" s="11"/>
      <c r="X38" s="11"/>
      <c r="Y38" s="11"/>
    </row>
    <row r="39" spans="1:25" s="1" customFormat="1" x14ac:dyDescent="0.35">
      <c r="A39" s="40" t="s">
        <v>61</v>
      </c>
      <c r="B39" s="29">
        <v>104980</v>
      </c>
      <c r="C39" s="41">
        <v>72890</v>
      </c>
      <c r="D39" s="26">
        <f t="shared" si="2"/>
        <v>0.69432272813869311</v>
      </c>
      <c r="E39" s="29">
        <v>95280</v>
      </c>
      <c r="F39" s="29">
        <v>59490</v>
      </c>
      <c r="G39" s="26">
        <f t="shared" si="0"/>
        <v>0.62437027707808568</v>
      </c>
      <c r="H39" s="215">
        <v>380</v>
      </c>
      <c r="I39" s="29">
        <v>201</v>
      </c>
      <c r="J39" s="26">
        <f t="shared" si="1"/>
        <v>0.52894736842105261</v>
      </c>
      <c r="K39" s="30"/>
      <c r="L39" s="31"/>
      <c r="M39" s="32"/>
      <c r="N39" s="33"/>
      <c r="O39" s="20"/>
      <c r="P39" s="30"/>
      <c r="Q39" s="31"/>
      <c r="R39" s="32"/>
      <c r="S39" s="33"/>
      <c r="T39" s="20"/>
      <c r="U39" s="11"/>
      <c r="V39" s="11"/>
      <c r="W39" s="11"/>
      <c r="X39" s="11"/>
      <c r="Y39" s="11"/>
    </row>
    <row r="40" spans="1:25" s="1" customFormat="1" x14ac:dyDescent="0.35">
      <c r="A40" s="30" t="s">
        <v>77</v>
      </c>
      <c r="C40" s="43"/>
      <c r="D40" s="44"/>
      <c r="E40" s="42"/>
      <c r="F40" s="43"/>
      <c r="G40" s="44"/>
      <c r="H40" s="43"/>
      <c r="I40" s="43"/>
      <c r="J40" s="44"/>
      <c r="K40" s="30"/>
      <c r="L40" s="31"/>
      <c r="M40" s="32"/>
      <c r="N40" s="33"/>
      <c r="O40" s="20"/>
      <c r="P40" s="30"/>
      <c r="Q40" s="31"/>
      <c r="R40" s="32"/>
      <c r="S40" s="33"/>
      <c r="T40" s="20"/>
      <c r="U40" s="11"/>
      <c r="V40" s="11"/>
      <c r="W40" s="11"/>
      <c r="X40" s="11"/>
      <c r="Y40" s="11"/>
    </row>
    <row r="41" spans="1:25" s="1" customFormat="1" x14ac:dyDescent="0.35">
      <c r="A41" s="40" t="s">
        <v>72</v>
      </c>
      <c r="B41" s="292"/>
      <c r="C41" s="293"/>
      <c r="D41" s="45">
        <f>D32-D38</f>
        <v>-4.6027838568998169E-2</v>
      </c>
      <c r="E41" s="292"/>
      <c r="F41" s="293"/>
      <c r="G41" s="45">
        <f>G32-G38</f>
        <v>-4.0348633422315316E-2</v>
      </c>
      <c r="H41" s="292"/>
      <c r="I41" s="293"/>
      <c r="J41" s="45">
        <f>J32-J38</f>
        <v>2.4837539854455248E-2</v>
      </c>
      <c r="K41" s="30"/>
      <c r="L41" s="31"/>
      <c r="M41" s="32"/>
      <c r="N41" s="33"/>
      <c r="O41" s="20"/>
      <c r="P41" s="30"/>
      <c r="Q41" s="31"/>
      <c r="R41" s="32"/>
      <c r="S41" s="33"/>
      <c r="T41" s="20"/>
      <c r="U41" s="11"/>
      <c r="V41" s="11"/>
      <c r="W41" s="11"/>
      <c r="X41" s="11"/>
      <c r="Y41" s="11"/>
    </row>
    <row r="42" spans="1:25" s="1" customFormat="1" x14ac:dyDescent="0.35">
      <c r="A42" s="40" t="s">
        <v>61</v>
      </c>
      <c r="B42" s="294"/>
      <c r="C42" s="295"/>
      <c r="D42" s="45">
        <f>D33-D39</f>
        <v>-1.357155442977287E-2</v>
      </c>
      <c r="E42" s="294"/>
      <c r="F42" s="295"/>
      <c r="G42" s="45">
        <f>G33-G39</f>
        <v>-6.3012574728216197E-2</v>
      </c>
      <c r="H42" s="294"/>
      <c r="I42" s="295"/>
      <c r="J42" s="45">
        <f>J33-J39</f>
        <v>-3.4822876037302608E-3</v>
      </c>
      <c r="K42" s="30"/>
      <c r="L42" s="31"/>
      <c r="M42" s="32"/>
      <c r="N42" s="33"/>
      <c r="O42" s="20"/>
      <c r="P42" s="30"/>
      <c r="Q42" s="31"/>
      <c r="R42" s="32"/>
      <c r="S42" s="33"/>
      <c r="T42" s="20"/>
      <c r="U42" s="11"/>
      <c r="V42" s="11"/>
      <c r="W42" s="11"/>
      <c r="X42" s="11"/>
      <c r="Y42" s="11"/>
    </row>
    <row r="43" spans="1:25" s="1" customFormat="1" x14ac:dyDescent="0.35">
      <c r="F43" s="30"/>
      <c r="G43" s="31"/>
      <c r="H43" s="32"/>
      <c r="I43" s="33"/>
      <c r="J43" s="16"/>
      <c r="K43" s="30"/>
      <c r="L43" s="31"/>
      <c r="M43" s="32"/>
      <c r="N43" s="33"/>
      <c r="O43" s="20"/>
      <c r="P43" s="30"/>
      <c r="Q43" s="31"/>
      <c r="R43" s="32"/>
      <c r="S43" s="33"/>
      <c r="T43" s="20"/>
      <c r="U43" s="11"/>
      <c r="V43" s="11"/>
      <c r="W43" s="11"/>
      <c r="X43" s="11"/>
      <c r="Y43" s="11"/>
    </row>
    <row r="44" spans="1:25" s="1" customFormat="1" x14ac:dyDescent="0.35">
      <c r="A44" s="282" t="s">
        <v>74</v>
      </c>
      <c r="B44" s="282"/>
      <c r="C44" s="282"/>
      <c r="D44" s="16"/>
      <c r="E44" s="16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11"/>
      <c r="Q44" s="11"/>
      <c r="R44" s="11"/>
      <c r="S44" s="11"/>
      <c r="T44" s="11"/>
    </row>
    <row r="45" spans="1:25" s="1" customFormat="1" x14ac:dyDescent="0.35">
      <c r="A45" s="20"/>
      <c r="B45" s="291">
        <v>2024</v>
      </c>
      <c r="C45" s="291"/>
      <c r="D45" s="291"/>
      <c r="E45" s="291"/>
      <c r="F45" s="291"/>
      <c r="G45" s="291"/>
      <c r="H45" s="291"/>
      <c r="I45" s="291"/>
      <c r="J45" s="291"/>
      <c r="K45" s="20"/>
      <c r="L45" s="20"/>
      <c r="M45" s="20"/>
      <c r="N45" s="20"/>
      <c r="O45" s="20"/>
      <c r="P45" s="11"/>
      <c r="Q45" s="11"/>
      <c r="R45" s="11"/>
      <c r="S45" s="11"/>
      <c r="T45" s="11"/>
    </row>
    <row r="46" spans="1:25" s="1" customFormat="1" x14ac:dyDescent="0.35">
      <c r="A46" s="36"/>
      <c r="B46" s="276" t="s">
        <v>63</v>
      </c>
      <c r="C46" s="277"/>
      <c r="D46" s="278"/>
      <c r="E46" s="276" t="s">
        <v>62</v>
      </c>
      <c r="F46" s="277"/>
      <c r="G46" s="278"/>
      <c r="H46" s="276" t="s">
        <v>60</v>
      </c>
      <c r="I46" s="277"/>
      <c r="J46" s="278"/>
      <c r="K46" s="20"/>
      <c r="L46" s="20"/>
      <c r="M46" s="20"/>
      <c r="N46" s="20"/>
      <c r="O46" s="20"/>
      <c r="P46" s="11"/>
      <c r="Q46" s="11"/>
      <c r="R46" s="11"/>
      <c r="S46" s="11"/>
      <c r="T46" s="11"/>
    </row>
    <row r="47" spans="1:25" s="1" customFormat="1" x14ac:dyDescent="0.35">
      <c r="A47" s="37"/>
      <c r="B47" s="23" t="s">
        <v>40</v>
      </c>
      <c r="C47" s="38" t="s">
        <v>67</v>
      </c>
      <c r="D47" s="23" t="s">
        <v>68</v>
      </c>
      <c r="E47" s="23" t="s">
        <v>40</v>
      </c>
      <c r="F47" s="23" t="s">
        <v>67</v>
      </c>
      <c r="G47" s="23" t="s">
        <v>68</v>
      </c>
      <c r="H47" s="23" t="s">
        <v>40</v>
      </c>
      <c r="I47" s="23" t="s">
        <v>67</v>
      </c>
      <c r="J47" s="23" t="s">
        <v>68</v>
      </c>
      <c r="K47" s="20"/>
      <c r="L47" s="20"/>
      <c r="M47" s="20"/>
      <c r="N47" s="20"/>
      <c r="O47" s="20"/>
      <c r="P47" s="11"/>
      <c r="Q47" s="11"/>
      <c r="R47" s="11"/>
      <c r="S47" s="11"/>
      <c r="T47" s="11"/>
    </row>
    <row r="48" spans="1:25" s="13" customFormat="1" x14ac:dyDescent="0.35">
      <c r="A48" s="39" t="s">
        <v>66</v>
      </c>
      <c r="B48" s="39">
        <f>SUM(B49:B50)</f>
        <v>800</v>
      </c>
      <c r="C48" s="39">
        <f>SUM(C49:C50)</f>
        <v>607</v>
      </c>
      <c r="D48" s="198">
        <f>C48/B48</f>
        <v>0.75875000000000004</v>
      </c>
      <c r="E48" s="39">
        <f>SUM(E49:E50)</f>
        <v>697</v>
      </c>
      <c r="F48" s="39">
        <f>SUM(F49:F50)</f>
        <v>467</v>
      </c>
      <c r="G48" s="198">
        <f t="shared" ref="G48:G56" si="3">F48/E48</f>
        <v>0.67001434720229558</v>
      </c>
      <c r="H48" s="39">
        <f>SUM(H49:H50)</f>
        <v>791</v>
      </c>
      <c r="I48" s="39">
        <f>SUM(I49:I50)</f>
        <v>462</v>
      </c>
      <c r="J48" s="198">
        <f>I48/H48</f>
        <v>0.58407079646017701</v>
      </c>
      <c r="K48" s="18"/>
      <c r="L48" s="18"/>
      <c r="M48" s="18"/>
      <c r="N48" s="18"/>
      <c r="O48" s="18"/>
      <c r="P48" s="9"/>
      <c r="Q48" s="9"/>
      <c r="R48" s="9"/>
      <c r="S48" s="9"/>
      <c r="T48" s="9"/>
    </row>
    <row r="49" spans="1:20" s="1" customFormat="1" x14ac:dyDescent="0.35">
      <c r="A49" s="40" t="s">
        <v>59</v>
      </c>
      <c r="B49" s="23">
        <v>398</v>
      </c>
      <c r="C49" s="41">
        <v>324</v>
      </c>
      <c r="D49" s="26">
        <f>C49/B49</f>
        <v>0.81407035175879394</v>
      </c>
      <c r="E49" s="23">
        <v>326</v>
      </c>
      <c r="F49" s="23">
        <v>238</v>
      </c>
      <c r="G49" s="26">
        <f t="shared" si="3"/>
        <v>0.73006134969325154</v>
      </c>
      <c r="H49" s="23">
        <v>400</v>
      </c>
      <c r="I49" s="23">
        <v>275</v>
      </c>
      <c r="J49" s="26">
        <f t="shared" ref="J49:J56" si="4">I49/H49</f>
        <v>0.6875</v>
      </c>
      <c r="K49" s="20"/>
      <c r="L49" s="20"/>
      <c r="M49" s="20"/>
      <c r="N49" s="20"/>
      <c r="O49" s="20"/>
      <c r="P49" s="11"/>
      <c r="Q49" s="11"/>
      <c r="R49" s="11"/>
      <c r="S49" s="11"/>
      <c r="T49" s="11"/>
    </row>
    <row r="50" spans="1:20" s="1" customFormat="1" x14ac:dyDescent="0.35">
      <c r="A50" s="40" t="s">
        <v>61</v>
      </c>
      <c r="B50" s="23">
        <v>402</v>
      </c>
      <c r="C50" s="41">
        <v>283</v>
      </c>
      <c r="D50" s="26">
        <f>C50/B50</f>
        <v>0.70398009950248752</v>
      </c>
      <c r="E50" s="23">
        <v>371</v>
      </c>
      <c r="F50" s="23">
        <v>229</v>
      </c>
      <c r="G50" s="26">
        <f t="shared" si="3"/>
        <v>0.61725067385444743</v>
      </c>
      <c r="H50" s="23">
        <v>391</v>
      </c>
      <c r="I50" s="23">
        <v>187</v>
      </c>
      <c r="J50" s="26">
        <f t="shared" si="4"/>
        <v>0.47826086956521741</v>
      </c>
      <c r="K50" s="20"/>
      <c r="L50" s="20"/>
      <c r="M50" s="20"/>
      <c r="N50" s="20"/>
      <c r="O50" s="20"/>
      <c r="P50" s="11"/>
      <c r="Q50" s="11"/>
      <c r="R50" s="11"/>
      <c r="S50" s="11"/>
      <c r="T50" s="11"/>
    </row>
    <row r="51" spans="1:20" s="13" customFormat="1" x14ac:dyDescent="0.35">
      <c r="A51" s="13" t="s">
        <v>76</v>
      </c>
      <c r="B51" s="201">
        <f>SUM(B52:B53)</f>
        <v>19460</v>
      </c>
      <c r="C51" s="201">
        <f>SUM(C52:C53)</f>
        <v>14450</v>
      </c>
      <c r="D51" s="198">
        <f>C51/B51</f>
        <v>0.74254881808838646</v>
      </c>
      <c r="E51" s="201">
        <f>SUM(E52:E53)</f>
        <v>17990</v>
      </c>
      <c r="F51" s="197">
        <v>11990</v>
      </c>
      <c r="G51" s="198">
        <f t="shared" si="3"/>
        <v>0.66648137854363532</v>
      </c>
      <c r="H51" s="201">
        <f>SUM(H52:H53)</f>
        <v>18840</v>
      </c>
      <c r="I51" s="197">
        <v>10510</v>
      </c>
      <c r="J51" s="198">
        <f t="shared" si="4"/>
        <v>0.55785562632696395</v>
      </c>
      <c r="K51" s="18"/>
      <c r="L51" s="18"/>
      <c r="M51" s="18"/>
      <c r="N51" s="18"/>
      <c r="O51" s="18"/>
      <c r="P51" s="9"/>
      <c r="Q51" s="9"/>
      <c r="R51" s="9"/>
      <c r="S51" s="9"/>
      <c r="T51" s="9"/>
    </row>
    <row r="52" spans="1:20" s="1" customFormat="1" x14ac:dyDescent="0.35">
      <c r="A52" s="40" t="s">
        <v>59</v>
      </c>
      <c r="B52" s="29">
        <v>9450</v>
      </c>
      <c r="C52" s="41">
        <v>7720</v>
      </c>
      <c r="D52" s="26">
        <f>C52/B52</f>
        <v>0.81693121693121695</v>
      </c>
      <c r="E52" s="29">
        <v>8860</v>
      </c>
      <c r="F52" s="29">
        <v>6570</v>
      </c>
      <c r="G52" s="26">
        <f t="shared" si="3"/>
        <v>0.74153498871331824</v>
      </c>
      <c r="H52" s="29">
        <v>9210</v>
      </c>
      <c r="I52" s="29">
        <v>5850</v>
      </c>
      <c r="J52" s="26">
        <f t="shared" si="4"/>
        <v>0.63517915309446249</v>
      </c>
      <c r="K52" s="20"/>
      <c r="L52" s="20"/>
      <c r="M52" s="20"/>
      <c r="N52" s="20"/>
      <c r="O52" s="20"/>
      <c r="P52" s="11"/>
      <c r="Q52" s="11"/>
      <c r="R52" s="11"/>
      <c r="S52" s="11"/>
      <c r="T52" s="11"/>
    </row>
    <row r="53" spans="1:20" s="1" customFormat="1" x14ac:dyDescent="0.35">
      <c r="A53" s="40" t="s">
        <v>61</v>
      </c>
      <c r="B53" s="29">
        <v>10010</v>
      </c>
      <c r="C53" s="41">
        <v>6730</v>
      </c>
      <c r="D53" s="26">
        <f t="shared" ref="D53:D56" si="5">C53/B53</f>
        <v>0.67232767232767232</v>
      </c>
      <c r="E53" s="29">
        <v>9130</v>
      </c>
      <c r="F53" s="29">
        <v>5410</v>
      </c>
      <c r="G53" s="26">
        <f t="shared" si="3"/>
        <v>0.59255202628696602</v>
      </c>
      <c r="H53" s="29">
        <v>9630</v>
      </c>
      <c r="I53" s="29">
        <v>4660</v>
      </c>
      <c r="J53" s="26">
        <f t="shared" si="4"/>
        <v>0.48390446521287644</v>
      </c>
      <c r="K53" s="20"/>
      <c r="L53" s="20"/>
      <c r="M53" s="20"/>
      <c r="N53" s="20"/>
      <c r="O53" s="20"/>
      <c r="P53" s="11"/>
      <c r="Q53" s="11"/>
      <c r="R53" s="11"/>
      <c r="S53" s="11"/>
      <c r="T53" s="11"/>
    </row>
    <row r="54" spans="1:20" s="13" customFormat="1" x14ac:dyDescent="0.35">
      <c r="A54" s="39" t="s">
        <v>65</v>
      </c>
      <c r="B54" s="197">
        <f>SUM(B55:B56)</f>
        <v>208570</v>
      </c>
      <c r="C54" s="197">
        <f>SUM(C55:C56)</f>
        <v>157820</v>
      </c>
      <c r="D54" s="198">
        <f t="shared" si="5"/>
        <v>0.75667641559188759</v>
      </c>
      <c r="E54" s="197">
        <f>SUM(E55:E56)</f>
        <v>190590</v>
      </c>
      <c r="F54" s="197">
        <f>SUM(F55:F56)</f>
        <v>130510</v>
      </c>
      <c r="G54" s="198">
        <f t="shared" si="3"/>
        <v>0.68476835091033106</v>
      </c>
      <c r="H54" s="197">
        <f>SUM(H55:H56)</f>
        <v>203070</v>
      </c>
      <c r="I54" s="197">
        <f>SUM(I55:I56)</f>
        <v>119450</v>
      </c>
      <c r="J54" s="198">
        <f t="shared" si="4"/>
        <v>0.58822081055793574</v>
      </c>
      <c r="K54" s="18"/>
      <c r="L54" s="18"/>
      <c r="M54" s="18"/>
      <c r="N54" s="18"/>
      <c r="O54" s="18"/>
      <c r="P54" s="9"/>
      <c r="Q54" s="9"/>
      <c r="R54" s="9"/>
      <c r="S54" s="9"/>
      <c r="T54" s="9"/>
    </row>
    <row r="55" spans="1:20" s="1" customFormat="1" x14ac:dyDescent="0.35">
      <c r="A55" s="40" t="s">
        <v>59</v>
      </c>
      <c r="B55" s="29">
        <v>101100</v>
      </c>
      <c r="C55" s="41">
        <v>83440</v>
      </c>
      <c r="D55" s="26">
        <f t="shared" si="5"/>
        <v>0.82532146389713157</v>
      </c>
      <c r="E55" s="29">
        <v>93100</v>
      </c>
      <c r="F55" s="29">
        <v>70710</v>
      </c>
      <c r="G55" s="26">
        <f t="shared" si="3"/>
        <v>0.7595059076262084</v>
      </c>
      <c r="H55" s="29">
        <v>99470</v>
      </c>
      <c r="I55" s="29">
        <v>66300</v>
      </c>
      <c r="J55" s="26">
        <f t="shared" si="4"/>
        <v>0.66653262290137727</v>
      </c>
      <c r="K55" s="20"/>
      <c r="L55" s="20"/>
      <c r="M55" s="20"/>
      <c r="N55" s="20"/>
      <c r="O55" s="20"/>
      <c r="P55" s="11"/>
      <c r="Q55" s="11"/>
      <c r="R55" s="11"/>
      <c r="S55" s="11"/>
      <c r="T55" s="11"/>
    </row>
    <row r="56" spans="1:20" s="1" customFormat="1" x14ac:dyDescent="0.35">
      <c r="A56" s="40" t="s">
        <v>61</v>
      </c>
      <c r="B56" s="29">
        <v>107470</v>
      </c>
      <c r="C56" s="41">
        <v>74380</v>
      </c>
      <c r="D56" s="26">
        <f t="shared" si="5"/>
        <v>0.69210012096398998</v>
      </c>
      <c r="E56" s="29">
        <v>97490</v>
      </c>
      <c r="F56" s="29">
        <v>59800</v>
      </c>
      <c r="G56" s="26">
        <f t="shared" si="3"/>
        <v>0.61339624576879681</v>
      </c>
      <c r="H56" s="29">
        <v>103600</v>
      </c>
      <c r="I56" s="29">
        <v>53150</v>
      </c>
      <c r="J56" s="26">
        <f t="shared" si="4"/>
        <v>0.51303088803088803</v>
      </c>
      <c r="K56" s="20"/>
      <c r="L56" s="20"/>
      <c r="M56" s="20"/>
      <c r="N56" s="20"/>
      <c r="O56" s="20"/>
      <c r="P56" s="11"/>
      <c r="Q56" s="11"/>
      <c r="R56" s="11"/>
      <c r="S56" s="11"/>
      <c r="T56" s="11"/>
    </row>
    <row r="57" spans="1:20" s="1" customFormat="1" x14ac:dyDescent="0.35">
      <c r="A57" s="30" t="s">
        <v>77</v>
      </c>
      <c r="C57" s="43"/>
      <c r="D57" s="44"/>
      <c r="E57" s="42"/>
      <c r="F57" s="43"/>
      <c r="G57" s="44"/>
      <c r="H57" s="43"/>
      <c r="I57" s="43"/>
      <c r="J57" s="44"/>
      <c r="K57" s="20"/>
      <c r="L57" s="20"/>
      <c r="M57" s="20"/>
      <c r="N57" s="20"/>
      <c r="O57" s="20"/>
      <c r="P57" s="11"/>
      <c r="Q57" s="11"/>
      <c r="R57" s="11"/>
      <c r="S57" s="11"/>
      <c r="T57" s="11"/>
    </row>
    <row r="58" spans="1:20" s="1" customFormat="1" x14ac:dyDescent="0.35">
      <c r="A58" s="40" t="s">
        <v>72</v>
      </c>
      <c r="B58" s="292"/>
      <c r="C58" s="293"/>
      <c r="D58" s="45">
        <f>D49-D55</f>
        <v>-1.1251112138337627E-2</v>
      </c>
      <c r="E58" s="292"/>
      <c r="F58" s="293"/>
      <c r="G58" s="45">
        <f>G49-G55</f>
        <v>-2.9444557932956861E-2</v>
      </c>
      <c r="H58" s="292"/>
      <c r="I58" s="293"/>
      <c r="J58" s="45">
        <f>J49-J55</f>
        <v>2.096737709862273E-2</v>
      </c>
      <c r="K58" s="20"/>
      <c r="L58" s="20"/>
      <c r="M58" s="20"/>
      <c r="N58" s="20"/>
      <c r="O58" s="20"/>
      <c r="P58" s="11"/>
      <c r="Q58" s="11"/>
      <c r="R58" s="11"/>
      <c r="S58" s="11"/>
      <c r="T58" s="11"/>
    </row>
    <row r="59" spans="1:20" s="1" customFormat="1" x14ac:dyDescent="0.35">
      <c r="A59" s="40" t="s">
        <v>61</v>
      </c>
      <c r="B59" s="294"/>
      <c r="C59" s="295"/>
      <c r="D59" s="45">
        <f>D50-D56</f>
        <v>1.1879978538497538E-2</v>
      </c>
      <c r="E59" s="294"/>
      <c r="F59" s="295"/>
      <c r="G59" s="45">
        <f>G50-G56</f>
        <v>3.8544280856506186E-3</v>
      </c>
      <c r="H59" s="294"/>
      <c r="I59" s="295"/>
      <c r="J59" s="45">
        <f>J50-J56</f>
        <v>-3.4770018465670627E-2</v>
      </c>
      <c r="K59" s="20"/>
      <c r="L59" s="20"/>
      <c r="M59" s="20"/>
      <c r="N59" s="20"/>
      <c r="O59" s="20"/>
      <c r="P59" s="11"/>
      <c r="Q59" s="11"/>
      <c r="R59" s="11"/>
      <c r="S59" s="11"/>
      <c r="T59" s="11"/>
    </row>
    <row r="60" spans="1:20" s="1" customFormat="1" x14ac:dyDescent="0.35">
      <c r="A60" s="46"/>
      <c r="B60" s="47"/>
      <c r="C60" s="47"/>
      <c r="D60" s="48"/>
      <c r="E60" s="47"/>
      <c r="F60" s="47"/>
      <c r="G60" s="48"/>
      <c r="H60" s="47"/>
      <c r="I60" s="47"/>
      <c r="J60" s="48"/>
      <c r="K60" s="20"/>
      <c r="L60" s="20"/>
      <c r="M60" s="20"/>
      <c r="N60" s="20"/>
      <c r="O60" s="20"/>
      <c r="P60" s="11"/>
      <c r="Q60" s="11"/>
      <c r="R60" s="11"/>
      <c r="S60" s="11"/>
      <c r="T60" s="11"/>
    </row>
    <row r="61" spans="1:20" s="1" customFormat="1" x14ac:dyDescent="0.35">
      <c r="A61" s="16"/>
      <c r="B61" s="16"/>
      <c r="C61" s="16"/>
      <c r="D61" s="16"/>
      <c r="E61" s="16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11"/>
      <c r="Q61" s="11"/>
      <c r="R61" s="11"/>
      <c r="S61" s="11"/>
      <c r="T61" s="11"/>
    </row>
    <row r="62" spans="1:20" s="1" customFormat="1" x14ac:dyDescent="0.35">
      <c r="A62" s="20"/>
      <c r="B62" s="275">
        <v>2023</v>
      </c>
      <c r="C62" s="275"/>
      <c r="D62" s="275"/>
      <c r="E62" s="275"/>
      <c r="F62" s="275"/>
      <c r="G62" s="275"/>
      <c r="H62" s="275"/>
      <c r="I62" s="275"/>
      <c r="J62" s="275"/>
      <c r="K62" s="20"/>
      <c r="L62" s="20"/>
      <c r="M62" s="20"/>
      <c r="N62" s="20"/>
      <c r="O62" s="20"/>
      <c r="P62" s="11"/>
      <c r="Q62" s="11"/>
      <c r="R62" s="11"/>
      <c r="S62" s="11"/>
      <c r="T62" s="11"/>
    </row>
    <row r="63" spans="1:20" s="1" customFormat="1" x14ac:dyDescent="0.35">
      <c r="A63" s="49"/>
      <c r="B63" s="276" t="s">
        <v>63</v>
      </c>
      <c r="C63" s="277"/>
      <c r="D63" s="278"/>
      <c r="E63" s="276" t="s">
        <v>62</v>
      </c>
      <c r="F63" s="277"/>
      <c r="G63" s="278"/>
      <c r="H63" s="276" t="s">
        <v>60</v>
      </c>
      <c r="I63" s="277"/>
      <c r="J63" s="278"/>
      <c r="K63" s="20"/>
      <c r="L63" s="20"/>
      <c r="M63" s="20"/>
      <c r="N63" s="20"/>
      <c r="O63" s="20"/>
      <c r="P63" s="11"/>
      <c r="Q63" s="11"/>
      <c r="R63" s="11"/>
      <c r="S63" s="11"/>
      <c r="T63" s="11"/>
    </row>
    <row r="64" spans="1:20" s="1" customFormat="1" x14ac:dyDescent="0.35">
      <c r="A64" s="23"/>
      <c r="B64" s="23" t="s">
        <v>40</v>
      </c>
      <c r="C64" s="38" t="s">
        <v>67</v>
      </c>
      <c r="D64" s="23" t="s">
        <v>68</v>
      </c>
      <c r="E64" s="23" t="s">
        <v>40</v>
      </c>
      <c r="F64" s="23" t="s">
        <v>67</v>
      </c>
      <c r="G64" s="23" t="s">
        <v>68</v>
      </c>
      <c r="H64" s="23" t="s">
        <v>40</v>
      </c>
      <c r="I64" s="23" t="s">
        <v>67</v>
      </c>
      <c r="J64" s="23" t="s">
        <v>68</v>
      </c>
      <c r="K64" s="20"/>
      <c r="L64" s="20"/>
      <c r="M64" s="20"/>
      <c r="N64" s="20"/>
      <c r="O64" s="20"/>
      <c r="P64" s="11"/>
      <c r="Q64" s="11"/>
      <c r="R64" s="11"/>
      <c r="S64" s="11"/>
      <c r="T64" s="11"/>
    </row>
    <row r="65" spans="1:20" s="13" customFormat="1" x14ac:dyDescent="0.35">
      <c r="A65" s="39" t="s">
        <v>66</v>
      </c>
      <c r="B65" s="39">
        <f>SUM(B66:B67)</f>
        <v>862</v>
      </c>
      <c r="C65" s="39">
        <f>SUM(C66:C67)</f>
        <v>657</v>
      </c>
      <c r="D65" s="198">
        <f t="shared" ref="D65:D70" si="6">C65/B65</f>
        <v>0.76218097447795818</v>
      </c>
      <c r="E65" s="39">
        <v>767</v>
      </c>
      <c r="F65" s="39">
        <v>519</v>
      </c>
      <c r="G65" s="198">
        <f t="shared" ref="G65:G73" si="7">F65/E65</f>
        <v>0.67666232073011734</v>
      </c>
      <c r="H65" s="39">
        <v>841</v>
      </c>
      <c r="I65" s="39">
        <v>471</v>
      </c>
      <c r="J65" s="198">
        <f>I65/H65</f>
        <v>0.56004756242568376</v>
      </c>
      <c r="K65" s="18"/>
      <c r="L65" s="18"/>
      <c r="M65" s="18"/>
      <c r="N65" s="18"/>
      <c r="O65" s="18"/>
      <c r="P65" s="9"/>
      <c r="Q65" s="9"/>
      <c r="R65" s="9"/>
      <c r="S65" s="9"/>
      <c r="T65" s="9"/>
    </row>
    <row r="66" spans="1:20" s="1" customFormat="1" x14ac:dyDescent="0.35">
      <c r="A66" s="40" t="s">
        <v>59</v>
      </c>
      <c r="B66" s="23">
        <v>410</v>
      </c>
      <c r="C66" s="29">
        <v>344</v>
      </c>
      <c r="D66" s="26">
        <f t="shared" si="6"/>
        <v>0.83902439024390241</v>
      </c>
      <c r="E66" s="23">
        <v>391</v>
      </c>
      <c r="F66" s="23">
        <v>288</v>
      </c>
      <c r="G66" s="26">
        <f t="shared" si="7"/>
        <v>0.73657289002557547</v>
      </c>
      <c r="H66" s="23">
        <v>419</v>
      </c>
      <c r="I66" s="23">
        <v>271</v>
      </c>
      <c r="J66" s="26">
        <f t="shared" ref="J66:J73" si="8">I66/H66</f>
        <v>0.6467780429594272</v>
      </c>
      <c r="K66" s="20"/>
      <c r="L66" s="20"/>
      <c r="M66" s="20"/>
      <c r="N66" s="20"/>
      <c r="O66" s="20"/>
      <c r="P66" s="11"/>
      <c r="Q66" s="11"/>
      <c r="R66" s="11"/>
      <c r="S66" s="11"/>
      <c r="T66" s="11"/>
    </row>
    <row r="67" spans="1:20" s="1" customFormat="1" x14ac:dyDescent="0.35">
      <c r="A67" s="40" t="s">
        <v>61</v>
      </c>
      <c r="B67" s="23">
        <v>452</v>
      </c>
      <c r="C67" s="29">
        <v>313</v>
      </c>
      <c r="D67" s="26">
        <f t="shared" si="6"/>
        <v>0.69247787610619471</v>
      </c>
      <c r="E67" s="23">
        <v>376</v>
      </c>
      <c r="F67" s="23">
        <v>231</v>
      </c>
      <c r="G67" s="26">
        <f t="shared" si="7"/>
        <v>0.61436170212765961</v>
      </c>
      <c r="H67" s="23">
        <v>422</v>
      </c>
      <c r="I67" s="23">
        <v>200</v>
      </c>
      <c r="J67" s="26">
        <f t="shared" si="8"/>
        <v>0.47393364928909953</v>
      </c>
      <c r="K67" s="20"/>
      <c r="L67" s="20"/>
      <c r="M67" s="20"/>
      <c r="N67" s="20"/>
      <c r="O67" s="20"/>
      <c r="P67" s="11"/>
      <c r="Q67" s="11"/>
      <c r="R67" s="11"/>
      <c r="S67" s="11"/>
      <c r="T67" s="11"/>
    </row>
    <row r="68" spans="1:20" s="13" customFormat="1" x14ac:dyDescent="0.35">
      <c r="A68" s="196" t="s">
        <v>76</v>
      </c>
      <c r="B68" s="197">
        <f>SUM(B69:B70)</f>
        <v>19120</v>
      </c>
      <c r="C68" s="197">
        <f>SUM(C69:C70)</f>
        <v>14240</v>
      </c>
      <c r="D68" s="198">
        <f t="shared" si="6"/>
        <v>0.74476987447698739</v>
      </c>
      <c r="E68" s="197">
        <f>SUM(E69:E70)</f>
        <v>17620</v>
      </c>
      <c r="F68" s="197">
        <f>SUM(F69:F70)</f>
        <v>11820</v>
      </c>
      <c r="G68" s="198">
        <f t="shared" si="7"/>
        <v>0.6708286038592508</v>
      </c>
      <c r="H68" s="197">
        <f>SUM(H69:H70)</f>
        <v>18440</v>
      </c>
      <c r="I68" s="197">
        <f>SUM(I69:I70)</f>
        <v>10460</v>
      </c>
      <c r="J68" s="198">
        <f t="shared" si="8"/>
        <v>0.56724511930585686</v>
      </c>
      <c r="K68" s="18"/>
      <c r="L68" s="18"/>
      <c r="M68" s="18"/>
      <c r="N68" s="18"/>
      <c r="O68" s="18"/>
      <c r="P68" s="9"/>
      <c r="Q68" s="9"/>
      <c r="R68" s="9"/>
      <c r="S68" s="9"/>
      <c r="T68" s="9"/>
    </row>
    <row r="69" spans="1:20" s="1" customFormat="1" x14ac:dyDescent="0.35">
      <c r="A69" s="40" t="s">
        <v>59</v>
      </c>
      <c r="B69" s="29">
        <v>9340</v>
      </c>
      <c r="C69" s="29">
        <v>7610</v>
      </c>
      <c r="D69" s="26">
        <f t="shared" si="6"/>
        <v>0.81477516059957178</v>
      </c>
      <c r="E69" s="29">
        <v>8680</v>
      </c>
      <c r="F69" s="29">
        <v>6480</v>
      </c>
      <c r="G69" s="26">
        <f t="shared" si="7"/>
        <v>0.74654377880184331</v>
      </c>
      <c r="H69" s="29">
        <v>9040</v>
      </c>
      <c r="I69" s="29">
        <v>5890</v>
      </c>
      <c r="J69" s="26">
        <f t="shared" si="8"/>
        <v>0.65154867256637172</v>
      </c>
      <c r="K69" s="20"/>
      <c r="L69" s="20"/>
      <c r="M69" s="20"/>
      <c r="N69" s="20"/>
      <c r="O69" s="20"/>
      <c r="P69" s="11"/>
      <c r="Q69" s="11"/>
      <c r="R69" s="11"/>
      <c r="S69" s="11"/>
      <c r="T69" s="11"/>
    </row>
    <row r="70" spans="1:20" s="1" customFormat="1" x14ac:dyDescent="0.35">
      <c r="A70" s="40" t="s">
        <v>61</v>
      </c>
      <c r="B70" s="29">
        <v>9780</v>
      </c>
      <c r="C70" s="29">
        <v>6630</v>
      </c>
      <c r="D70" s="26">
        <f t="shared" si="6"/>
        <v>0.67791411042944782</v>
      </c>
      <c r="E70" s="29">
        <v>8940</v>
      </c>
      <c r="F70" s="29">
        <v>5340</v>
      </c>
      <c r="G70" s="26">
        <f t="shared" si="7"/>
        <v>0.59731543624161076</v>
      </c>
      <c r="H70" s="29">
        <v>9400</v>
      </c>
      <c r="I70" s="29">
        <v>4570</v>
      </c>
      <c r="J70" s="26">
        <f t="shared" si="8"/>
        <v>0.48617021276595745</v>
      </c>
      <c r="K70" s="20"/>
      <c r="L70" s="20"/>
      <c r="M70" s="20"/>
      <c r="N70" s="20"/>
      <c r="O70" s="20"/>
      <c r="P70" s="11"/>
      <c r="Q70" s="11"/>
      <c r="R70" s="11"/>
      <c r="S70" s="11"/>
      <c r="T70" s="11"/>
    </row>
    <row r="71" spans="1:20" s="13" customFormat="1" x14ac:dyDescent="0.35">
      <c r="A71" s="39" t="s">
        <v>65</v>
      </c>
      <c r="B71" s="197">
        <v>215695</v>
      </c>
      <c r="C71" s="197">
        <v>162562</v>
      </c>
      <c r="D71" s="198">
        <f t="shared" ref="D71:D73" si="9">C71/B71</f>
        <v>0.75366605623681593</v>
      </c>
      <c r="E71" s="197">
        <v>146086</v>
      </c>
      <c r="F71" s="197">
        <v>100871</v>
      </c>
      <c r="G71" s="198">
        <f t="shared" si="7"/>
        <v>0.69049053297372776</v>
      </c>
      <c r="H71" s="197">
        <v>257110</v>
      </c>
      <c r="I71" s="197">
        <v>152607</v>
      </c>
      <c r="J71" s="198">
        <f t="shared" si="8"/>
        <v>0.59354750884835283</v>
      </c>
      <c r="K71" s="18"/>
      <c r="L71" s="18"/>
      <c r="M71" s="18"/>
      <c r="N71" s="18"/>
      <c r="O71" s="18"/>
      <c r="P71" s="9"/>
      <c r="Q71" s="9"/>
      <c r="R71" s="9"/>
      <c r="S71" s="9"/>
      <c r="T71" s="9"/>
    </row>
    <row r="72" spans="1:20" s="1" customFormat="1" x14ac:dyDescent="0.35">
      <c r="A72" s="40" t="s">
        <v>59</v>
      </c>
      <c r="B72" s="29">
        <v>104914</v>
      </c>
      <c r="C72" s="41">
        <v>85734</v>
      </c>
      <c r="D72" s="26">
        <f t="shared" si="9"/>
        <v>0.81718359799454787</v>
      </c>
      <c r="E72" s="29">
        <v>71610</v>
      </c>
      <c r="F72" s="29">
        <v>54428</v>
      </c>
      <c r="G72" s="26">
        <f t="shared" si="7"/>
        <v>0.76006144393241171</v>
      </c>
      <c r="H72" s="29">
        <v>125752</v>
      </c>
      <c r="I72" s="29">
        <v>84071</v>
      </c>
      <c r="J72" s="26">
        <f t="shared" si="8"/>
        <v>0.66854602710096067</v>
      </c>
      <c r="K72" s="20"/>
      <c r="L72" s="20"/>
      <c r="M72" s="20"/>
      <c r="N72" s="20"/>
      <c r="O72" s="20"/>
      <c r="P72" s="11"/>
      <c r="Q72" s="11"/>
      <c r="R72" s="11"/>
      <c r="S72" s="11"/>
      <c r="T72" s="11"/>
    </row>
    <row r="73" spans="1:20" s="1" customFormat="1" x14ac:dyDescent="0.35">
      <c r="A73" s="40" t="s">
        <v>61</v>
      </c>
      <c r="B73" s="29">
        <v>110781</v>
      </c>
      <c r="C73" s="41">
        <v>76828</v>
      </c>
      <c r="D73" s="26">
        <f t="shared" si="9"/>
        <v>0.69351242541591063</v>
      </c>
      <c r="E73" s="29">
        <v>74476</v>
      </c>
      <c r="F73" s="29">
        <v>46443</v>
      </c>
      <c r="G73" s="26">
        <f t="shared" si="7"/>
        <v>0.62359686341908804</v>
      </c>
      <c r="H73" s="29">
        <v>131358</v>
      </c>
      <c r="I73" s="29">
        <v>68536</v>
      </c>
      <c r="J73" s="26">
        <f t="shared" si="8"/>
        <v>0.52174972213340642</v>
      </c>
      <c r="K73" s="20"/>
      <c r="L73" s="20"/>
      <c r="M73" s="20"/>
      <c r="N73" s="20"/>
      <c r="O73" s="20"/>
      <c r="P73" s="11"/>
      <c r="Q73" s="11"/>
      <c r="R73" s="11"/>
      <c r="S73" s="11"/>
      <c r="T73" s="11"/>
    </row>
    <row r="74" spans="1:20" s="1" customFormat="1" x14ac:dyDescent="0.35">
      <c r="A74" s="30" t="s">
        <v>77</v>
      </c>
      <c r="B74" s="42"/>
      <c r="C74" s="43"/>
      <c r="D74" s="44"/>
      <c r="E74" s="42"/>
      <c r="F74" s="43"/>
      <c r="G74" s="44"/>
      <c r="H74" s="43"/>
      <c r="I74" s="43"/>
      <c r="J74" s="44"/>
      <c r="K74" s="20"/>
      <c r="L74" s="20"/>
      <c r="M74" s="20"/>
      <c r="N74" s="20"/>
      <c r="O74" s="20"/>
      <c r="P74" s="11"/>
      <c r="Q74" s="11"/>
      <c r="R74" s="11"/>
      <c r="S74" s="11"/>
      <c r="T74" s="11"/>
    </row>
    <row r="75" spans="1:20" s="1" customFormat="1" x14ac:dyDescent="0.35">
      <c r="A75" s="40" t="s">
        <v>72</v>
      </c>
      <c r="B75" s="292"/>
      <c r="C75" s="293"/>
      <c r="D75" s="45">
        <f>D66-D72</f>
        <v>2.1840792249354535E-2</v>
      </c>
      <c r="E75" s="292"/>
      <c r="F75" s="293"/>
      <c r="G75" s="45">
        <f>G66-G72</f>
        <v>-2.348855390683624E-2</v>
      </c>
      <c r="H75" s="292"/>
      <c r="I75" s="293"/>
      <c r="J75" s="45">
        <f>J66-J72</f>
        <v>-2.176798414153347E-2</v>
      </c>
      <c r="K75" s="20"/>
      <c r="L75" s="20"/>
      <c r="M75" s="20"/>
      <c r="N75" s="20"/>
      <c r="O75" s="20"/>
      <c r="P75" s="11"/>
      <c r="Q75" s="11"/>
      <c r="R75" s="11"/>
      <c r="S75" s="11"/>
      <c r="T75" s="11"/>
    </row>
    <row r="76" spans="1:20" s="1" customFormat="1" x14ac:dyDescent="0.35">
      <c r="A76" s="40" t="s">
        <v>61</v>
      </c>
      <c r="B76" s="294"/>
      <c r="C76" s="295"/>
      <c r="D76" s="45">
        <f>D67-D73</f>
        <v>-1.0345493097159153E-3</v>
      </c>
      <c r="E76" s="294"/>
      <c r="F76" s="295"/>
      <c r="G76" s="45">
        <f>G67-G73</f>
        <v>-9.2351612914284287E-3</v>
      </c>
      <c r="H76" s="294"/>
      <c r="I76" s="295"/>
      <c r="J76" s="45">
        <f>J67-J73</f>
        <v>-4.7816072844306889E-2</v>
      </c>
      <c r="K76" s="20"/>
      <c r="L76" s="20"/>
      <c r="M76" s="20"/>
      <c r="N76" s="20"/>
      <c r="O76" s="20"/>
      <c r="P76" s="11"/>
      <c r="Q76" s="11"/>
      <c r="R76" s="11"/>
      <c r="S76" s="11"/>
      <c r="T76" s="11"/>
    </row>
    <row r="77" spans="1:20" s="1" customFormat="1" x14ac:dyDescent="0.35">
      <c r="A77" s="50"/>
      <c r="B77" s="20"/>
      <c r="C77" s="20"/>
      <c r="D77" s="51"/>
      <c r="E77" s="20"/>
      <c r="F77" s="20"/>
      <c r="G77" s="51"/>
      <c r="H77" s="20"/>
      <c r="I77" s="20"/>
      <c r="J77" s="51"/>
      <c r="K77" s="20"/>
      <c r="L77" s="20"/>
      <c r="M77" s="20"/>
      <c r="N77" s="20"/>
      <c r="O77" s="20"/>
      <c r="P77" s="11"/>
      <c r="Q77" s="11"/>
      <c r="R77" s="11"/>
      <c r="S77" s="11"/>
      <c r="T77" s="11"/>
    </row>
    <row r="78" spans="1:20" s="1" customFormat="1" x14ac:dyDescent="0.35">
      <c r="A78" s="50"/>
      <c r="B78" s="20"/>
      <c r="C78" s="20"/>
      <c r="D78" s="51"/>
      <c r="E78" s="20"/>
      <c r="F78" s="20"/>
      <c r="G78" s="51"/>
      <c r="H78" s="20"/>
      <c r="I78" s="20"/>
      <c r="J78" s="51"/>
      <c r="K78" s="20"/>
      <c r="L78" s="20"/>
      <c r="M78" s="20"/>
      <c r="N78" s="20"/>
      <c r="O78" s="20"/>
      <c r="P78" s="11"/>
      <c r="Q78" s="11"/>
      <c r="R78" s="11"/>
      <c r="S78" s="11"/>
      <c r="T78" s="11"/>
    </row>
    <row r="79" spans="1:20" s="1" customFormat="1" x14ac:dyDescent="0.35">
      <c r="A79" s="52"/>
      <c r="B79" s="296">
        <v>2022</v>
      </c>
      <c r="C79" s="296"/>
      <c r="D79" s="296"/>
      <c r="E79" s="296"/>
      <c r="F79" s="296"/>
      <c r="G79" s="296"/>
      <c r="H79" s="296"/>
      <c r="I79" s="296"/>
      <c r="J79" s="296"/>
      <c r="K79" s="20"/>
      <c r="L79" s="20"/>
      <c r="M79" s="20"/>
      <c r="N79" s="20"/>
      <c r="O79" s="20"/>
      <c r="P79" s="11"/>
      <c r="Q79" s="11"/>
      <c r="R79" s="11"/>
      <c r="S79" s="11"/>
      <c r="T79" s="11"/>
    </row>
    <row r="80" spans="1:20" s="1" customFormat="1" x14ac:dyDescent="0.35">
      <c r="A80" s="53"/>
      <c r="B80" s="276" t="s">
        <v>63</v>
      </c>
      <c r="C80" s="277"/>
      <c r="D80" s="278"/>
      <c r="E80" s="276" t="s">
        <v>62</v>
      </c>
      <c r="F80" s="277"/>
      <c r="G80" s="278"/>
      <c r="H80" s="276" t="s">
        <v>60</v>
      </c>
      <c r="I80" s="277"/>
      <c r="J80" s="278"/>
      <c r="K80" s="20"/>
      <c r="L80" s="20"/>
      <c r="M80" s="20"/>
      <c r="N80" s="20"/>
      <c r="O80" s="20"/>
      <c r="P80" s="11"/>
      <c r="Q80" s="11"/>
      <c r="R80" s="11"/>
      <c r="S80" s="11"/>
      <c r="T80" s="11"/>
    </row>
    <row r="81" spans="1:25" s="1" customFormat="1" x14ac:dyDescent="0.35">
      <c r="A81" s="37"/>
      <c r="B81" s="23" t="s">
        <v>40</v>
      </c>
      <c r="C81" s="23" t="s">
        <v>67</v>
      </c>
      <c r="D81" s="23" t="s">
        <v>68</v>
      </c>
      <c r="E81" s="23" t="s">
        <v>40</v>
      </c>
      <c r="F81" s="38" t="s">
        <v>67</v>
      </c>
      <c r="G81" s="23" t="s">
        <v>68</v>
      </c>
      <c r="H81" s="23" t="s">
        <v>40</v>
      </c>
      <c r="I81" s="38" t="s">
        <v>67</v>
      </c>
      <c r="J81" s="23" t="s">
        <v>68</v>
      </c>
      <c r="K81" s="20"/>
      <c r="L81" s="20"/>
      <c r="M81" s="20"/>
      <c r="N81" s="20"/>
      <c r="O81" s="20"/>
      <c r="P81" s="11"/>
      <c r="Q81" s="11"/>
      <c r="R81" s="11"/>
      <c r="S81" s="11"/>
      <c r="T81" s="11"/>
    </row>
    <row r="82" spans="1:25" s="1" customFormat="1" x14ac:dyDescent="0.35">
      <c r="A82" s="39" t="s">
        <v>66</v>
      </c>
      <c r="B82" s="197">
        <f>SUM(B83:B84)</f>
        <v>843</v>
      </c>
      <c r="C82" s="199">
        <f>SUM(C83:C84)</f>
        <v>630</v>
      </c>
      <c r="D82" s="198">
        <f t="shared" ref="D82:D87" si="10">C82/B82</f>
        <v>0.74733096085409256</v>
      </c>
      <c r="E82" s="39">
        <f>SUM(E83:E84)</f>
        <v>799</v>
      </c>
      <c r="F82" s="200">
        <f>SUM(F83:F84)</f>
        <v>513</v>
      </c>
      <c r="G82" s="198">
        <f t="shared" ref="G82:G90" si="11">F82/E82</f>
        <v>0.64205256570713387</v>
      </c>
      <c r="H82" s="39">
        <f>SUM(H83:H84)</f>
        <v>828</v>
      </c>
      <c r="I82" s="200">
        <f>SUM(I83:I84)</f>
        <v>473</v>
      </c>
      <c r="J82" s="198">
        <f t="shared" ref="J82:J90" si="12">I82/H82</f>
        <v>0.57125603864734298</v>
      </c>
      <c r="K82" s="20"/>
      <c r="L82" s="20"/>
      <c r="M82" s="20"/>
      <c r="N82" s="20"/>
      <c r="O82" s="20"/>
      <c r="P82" s="11"/>
      <c r="Q82" s="11"/>
      <c r="R82" s="11"/>
      <c r="S82" s="11"/>
      <c r="T82" s="11"/>
    </row>
    <row r="83" spans="1:25" s="1" customFormat="1" x14ac:dyDescent="0.35">
      <c r="A83" s="40" t="s">
        <v>59</v>
      </c>
      <c r="B83" s="23">
        <v>410</v>
      </c>
      <c r="C83" s="41">
        <v>330</v>
      </c>
      <c r="D83" s="26">
        <f t="shared" si="10"/>
        <v>0.80487804878048785</v>
      </c>
      <c r="E83" s="23">
        <v>399</v>
      </c>
      <c r="F83" s="38">
        <v>277</v>
      </c>
      <c r="G83" s="26">
        <f t="shared" si="11"/>
        <v>0.69423558897243109</v>
      </c>
      <c r="H83" s="23">
        <v>416</v>
      </c>
      <c r="I83" s="38">
        <v>264</v>
      </c>
      <c r="J83" s="26">
        <f t="shared" si="12"/>
        <v>0.63461538461538458</v>
      </c>
      <c r="K83" s="20"/>
      <c r="L83" s="20"/>
      <c r="M83" s="20"/>
      <c r="N83" s="20"/>
      <c r="O83" s="20"/>
      <c r="P83" s="11"/>
      <c r="Q83" s="11"/>
      <c r="R83" s="11"/>
      <c r="S83" s="11"/>
      <c r="T83" s="11"/>
    </row>
    <row r="84" spans="1:25" s="1" customFormat="1" x14ac:dyDescent="0.35">
      <c r="A84" s="40" t="s">
        <v>61</v>
      </c>
      <c r="B84" s="23">
        <v>433</v>
      </c>
      <c r="C84" s="29">
        <v>300</v>
      </c>
      <c r="D84" s="26">
        <f t="shared" si="10"/>
        <v>0.69284064665127021</v>
      </c>
      <c r="E84" s="23">
        <v>400</v>
      </c>
      <c r="F84" s="23">
        <v>236</v>
      </c>
      <c r="G84" s="26">
        <f t="shared" si="11"/>
        <v>0.59</v>
      </c>
      <c r="H84" s="23">
        <v>412</v>
      </c>
      <c r="I84" s="23">
        <v>209</v>
      </c>
      <c r="J84" s="26">
        <f t="shared" si="12"/>
        <v>0.50728155339805825</v>
      </c>
      <c r="K84" s="20"/>
      <c r="L84" s="20"/>
      <c r="M84" s="20"/>
      <c r="N84" s="20"/>
      <c r="O84" s="20"/>
      <c r="P84" s="11"/>
      <c r="Q84" s="11"/>
      <c r="R84" s="11"/>
      <c r="S84" s="11"/>
      <c r="T84" s="11"/>
    </row>
    <row r="85" spans="1:25" s="1" customFormat="1" x14ac:dyDescent="0.35">
      <c r="A85" s="196" t="s">
        <v>76</v>
      </c>
      <c r="B85" s="197">
        <f>SUM(B86:B87)</f>
        <v>19480</v>
      </c>
      <c r="C85" s="197">
        <f>SUM(C86:C87)</f>
        <v>14310</v>
      </c>
      <c r="D85" s="198">
        <f t="shared" si="10"/>
        <v>0.7345995893223819</v>
      </c>
      <c r="E85" s="197">
        <f>SUM(E86:E87)</f>
        <v>17880</v>
      </c>
      <c r="F85" s="197">
        <f>SUM(F86:F87)</f>
        <v>11570</v>
      </c>
      <c r="G85" s="198">
        <f t="shared" si="11"/>
        <v>0.6470917225950783</v>
      </c>
      <c r="H85" s="197">
        <f>SUM(H86:H87)</f>
        <v>18820</v>
      </c>
      <c r="I85" s="197">
        <f>SUM(I86:I87)</f>
        <v>10330</v>
      </c>
      <c r="J85" s="198">
        <f t="shared" si="12"/>
        <v>0.5488841657810839</v>
      </c>
      <c r="K85" s="20"/>
      <c r="L85" s="20"/>
      <c r="M85" s="20"/>
      <c r="N85" s="20"/>
      <c r="O85" s="20"/>
      <c r="P85" s="11"/>
      <c r="Q85" s="11"/>
      <c r="R85" s="11"/>
      <c r="S85" s="11"/>
      <c r="T85" s="11"/>
    </row>
    <row r="86" spans="1:25" s="1" customFormat="1" x14ac:dyDescent="0.35">
      <c r="A86" s="40" t="s">
        <v>59</v>
      </c>
      <c r="B86" s="29">
        <v>9400</v>
      </c>
      <c r="C86" s="29">
        <v>7490</v>
      </c>
      <c r="D86" s="26">
        <f t="shared" si="10"/>
        <v>0.79680851063829783</v>
      </c>
      <c r="E86" s="29">
        <v>8690</v>
      </c>
      <c r="F86" s="29">
        <v>6280</v>
      </c>
      <c r="G86" s="26">
        <f t="shared" si="11"/>
        <v>0.72266973532796319</v>
      </c>
      <c r="H86" s="29">
        <v>9240</v>
      </c>
      <c r="I86" s="29">
        <v>5760</v>
      </c>
      <c r="J86" s="26">
        <f t="shared" si="12"/>
        <v>0.62337662337662336</v>
      </c>
      <c r="K86" s="20"/>
      <c r="L86" s="20"/>
      <c r="M86" s="20"/>
      <c r="N86" s="20"/>
      <c r="O86" s="20"/>
      <c r="P86" s="11"/>
      <c r="Q86" s="11"/>
      <c r="R86" s="11"/>
      <c r="S86" s="11"/>
      <c r="T86" s="11"/>
    </row>
    <row r="87" spans="1:25" s="1" customFormat="1" x14ac:dyDescent="0.35">
      <c r="A87" s="40" t="s">
        <v>61</v>
      </c>
      <c r="B87" s="29">
        <v>10080</v>
      </c>
      <c r="C87" s="29">
        <v>6820</v>
      </c>
      <c r="D87" s="26">
        <f t="shared" si="10"/>
        <v>0.67658730158730163</v>
      </c>
      <c r="E87" s="29">
        <v>9190</v>
      </c>
      <c r="F87" s="29">
        <v>5290</v>
      </c>
      <c r="G87" s="26">
        <f t="shared" si="11"/>
        <v>0.57562568008705117</v>
      </c>
      <c r="H87" s="29">
        <v>9580</v>
      </c>
      <c r="I87" s="29">
        <v>4570</v>
      </c>
      <c r="J87" s="26">
        <f t="shared" si="12"/>
        <v>0.47703549060542799</v>
      </c>
      <c r="K87" s="20"/>
      <c r="L87" s="20"/>
      <c r="M87" s="20"/>
      <c r="N87" s="20"/>
      <c r="O87" s="20"/>
      <c r="P87" s="11"/>
      <c r="Q87" s="11"/>
      <c r="R87" s="11"/>
      <c r="S87" s="11"/>
      <c r="T87" s="11"/>
    </row>
    <row r="88" spans="1:25" s="1" customFormat="1" x14ac:dyDescent="0.35">
      <c r="A88" s="39" t="s">
        <v>65</v>
      </c>
      <c r="B88" s="197">
        <v>212750</v>
      </c>
      <c r="C88" s="39">
        <f>SUM(C89:C90)</f>
        <v>157150</v>
      </c>
      <c r="D88" s="198">
        <f t="shared" ref="D88:D90" si="13">C88/B88</f>
        <v>0.73866039952996476</v>
      </c>
      <c r="E88" s="197">
        <v>147818</v>
      </c>
      <c r="F88" s="39">
        <v>98.878</v>
      </c>
      <c r="G88" s="198">
        <f>98878/147818</f>
        <v>0.6689171819399532</v>
      </c>
      <c r="H88" s="197">
        <v>260019</v>
      </c>
      <c r="I88" s="197">
        <v>148275</v>
      </c>
      <c r="J88" s="198">
        <f t="shared" si="12"/>
        <v>0.57024678965767883</v>
      </c>
      <c r="K88" s="20"/>
      <c r="L88" s="20"/>
      <c r="M88" s="20"/>
      <c r="N88" s="20"/>
      <c r="O88" s="20"/>
      <c r="P88" s="11"/>
      <c r="Q88" s="11"/>
      <c r="R88" s="11"/>
      <c r="S88" s="11"/>
      <c r="T88" s="11"/>
    </row>
    <row r="89" spans="1:25" s="1" customFormat="1" x14ac:dyDescent="0.35">
      <c r="A89" s="40" t="s">
        <v>59</v>
      </c>
      <c r="B89" s="29">
        <v>103080</v>
      </c>
      <c r="C89" s="41">
        <v>82540</v>
      </c>
      <c r="D89" s="26">
        <f t="shared" si="13"/>
        <v>0.80073729142413663</v>
      </c>
      <c r="E89" s="29">
        <v>72391</v>
      </c>
      <c r="F89" s="41">
        <v>53344</v>
      </c>
      <c r="G89" s="26">
        <f t="shared" si="11"/>
        <v>0.73688718210827309</v>
      </c>
      <c r="H89" s="29">
        <v>127832</v>
      </c>
      <c r="I89" s="41">
        <v>82254</v>
      </c>
      <c r="J89" s="26">
        <f t="shared" si="12"/>
        <v>0.64345390825458415</v>
      </c>
      <c r="K89" s="20"/>
      <c r="L89" s="20"/>
      <c r="M89" s="54"/>
      <c r="N89" s="20"/>
      <c r="O89" s="20"/>
      <c r="P89" s="11"/>
      <c r="Q89" s="11"/>
      <c r="R89" s="11"/>
      <c r="S89" s="11"/>
      <c r="T89" s="11"/>
    </row>
    <row r="90" spans="1:25" s="1" customFormat="1" x14ac:dyDescent="0.35">
      <c r="A90" s="40" t="s">
        <v>61</v>
      </c>
      <c r="B90" s="29">
        <v>109670</v>
      </c>
      <c r="C90" s="41">
        <v>74610</v>
      </c>
      <c r="D90" s="26">
        <f t="shared" si="13"/>
        <v>0.6803136682775599</v>
      </c>
      <c r="E90" s="29">
        <v>75427</v>
      </c>
      <c r="F90" s="41">
        <v>45543</v>
      </c>
      <c r="G90" s="26">
        <f t="shared" si="11"/>
        <v>0.60380235194293819</v>
      </c>
      <c r="H90" s="29">
        <v>132187</v>
      </c>
      <c r="I90" s="41">
        <v>66021</v>
      </c>
      <c r="J90" s="26">
        <f t="shared" si="12"/>
        <v>0.49945153456845226</v>
      </c>
      <c r="K90" s="20"/>
      <c r="L90" s="20"/>
      <c r="M90" s="20"/>
      <c r="N90" s="20"/>
      <c r="O90" s="20"/>
      <c r="P90" s="11"/>
      <c r="Q90" s="11"/>
      <c r="R90" s="11"/>
      <c r="S90" s="11"/>
      <c r="T90" s="11"/>
    </row>
    <row r="91" spans="1:25" s="1" customFormat="1" x14ac:dyDescent="0.35">
      <c r="A91" s="30" t="s">
        <v>77</v>
      </c>
      <c r="B91" s="194"/>
      <c r="C91" s="195"/>
      <c r="D91" s="26"/>
      <c r="E91" s="289"/>
      <c r="F91" s="290"/>
      <c r="G91" s="26"/>
      <c r="H91" s="289"/>
      <c r="I91" s="290"/>
      <c r="J91" s="26"/>
      <c r="K91" s="20"/>
      <c r="L91" s="20"/>
      <c r="M91" s="20"/>
      <c r="N91" s="20"/>
      <c r="O91" s="20"/>
      <c r="P91" s="11"/>
      <c r="Q91" s="11"/>
      <c r="R91" s="11"/>
      <c r="S91" s="11"/>
      <c r="T91" s="11"/>
    </row>
    <row r="92" spans="1:25" s="1" customFormat="1" x14ac:dyDescent="0.35">
      <c r="A92" s="55" t="s">
        <v>59</v>
      </c>
      <c r="B92" s="24"/>
      <c r="C92" s="20"/>
      <c r="D92" s="56">
        <f>D83-D89</f>
        <v>4.1407573563512212E-3</v>
      </c>
      <c r="E92" s="57"/>
      <c r="F92" s="50"/>
      <c r="G92" s="56">
        <f>G83-G89</f>
        <v>-4.2651593135841992E-2</v>
      </c>
      <c r="H92" s="57"/>
      <c r="I92" s="50"/>
      <c r="J92" s="56">
        <f>J83-J89</f>
        <v>-8.8385236391995692E-3</v>
      </c>
      <c r="K92" s="20"/>
      <c r="L92" s="20"/>
      <c r="M92" s="20"/>
      <c r="N92" s="20"/>
      <c r="O92" s="20"/>
      <c r="P92" s="11"/>
      <c r="Q92" s="11"/>
      <c r="R92" s="11"/>
      <c r="S92" s="11"/>
      <c r="T92" s="11"/>
    </row>
    <row r="93" spans="1:25" s="1" customFormat="1" x14ac:dyDescent="0.35">
      <c r="A93" s="58" t="s">
        <v>61</v>
      </c>
      <c r="B93" s="59"/>
      <c r="C93" s="60"/>
      <c r="D93" s="45">
        <f>D84-D90</f>
        <v>1.2526978373710307E-2</v>
      </c>
      <c r="E93" s="61"/>
      <c r="F93" s="62"/>
      <c r="G93" s="45">
        <f>G84-G90</f>
        <v>-1.3802351942938218E-2</v>
      </c>
      <c r="H93" s="61"/>
      <c r="I93" s="62"/>
      <c r="J93" s="45">
        <f>J84-J90</f>
        <v>7.8300188296059892E-3</v>
      </c>
      <c r="K93" s="20"/>
      <c r="L93" s="20"/>
      <c r="M93" s="20"/>
      <c r="N93" s="20"/>
      <c r="O93" s="20"/>
      <c r="P93" s="11"/>
      <c r="Q93" s="11"/>
      <c r="R93" s="11"/>
      <c r="S93" s="11"/>
      <c r="T93" s="11"/>
    </row>
    <row r="94" spans="1:25" s="1" customFormat="1" x14ac:dyDescent="0.35">
      <c r="F94" s="16"/>
      <c r="G94" s="16"/>
      <c r="H94" s="16"/>
      <c r="I94" s="16"/>
      <c r="J94" s="16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11"/>
      <c r="V94" s="11"/>
      <c r="W94" s="11"/>
      <c r="X94" s="11"/>
      <c r="Y94" s="11"/>
    </row>
    <row r="95" spans="1:25" s="1" customFormat="1" x14ac:dyDescent="0.35">
      <c r="F95" s="16"/>
      <c r="G95" s="16"/>
      <c r="H95" s="16"/>
      <c r="I95" s="16"/>
      <c r="J95" s="16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11"/>
      <c r="V95" s="11"/>
      <c r="W95" s="11"/>
      <c r="X95" s="11"/>
      <c r="Y95" s="11"/>
    </row>
    <row r="96" spans="1:25" s="1" customFormat="1" x14ac:dyDescent="0.35">
      <c r="F96" s="16"/>
      <c r="G96" s="16"/>
      <c r="H96" s="16"/>
      <c r="I96" s="16"/>
      <c r="J96" s="16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11"/>
      <c r="V96" s="11"/>
      <c r="W96" s="11"/>
      <c r="X96" s="11"/>
      <c r="Y96" s="11"/>
    </row>
    <row r="97" spans="11:25" s="1" customFormat="1" x14ac:dyDescent="0.35"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</row>
    <row r="98" spans="11:25" s="1" customFormat="1" x14ac:dyDescent="0.35"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</row>
    <row r="99" spans="11:25" s="1" customFormat="1" x14ac:dyDescent="0.35"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</row>
    <row r="100" spans="11:25" s="1" customFormat="1" x14ac:dyDescent="0.35"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</row>
    <row r="101" spans="11:25" s="1" customFormat="1" x14ac:dyDescent="0.35"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</row>
    <row r="102" spans="11:25" s="1" customFormat="1" x14ac:dyDescent="0.35"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</row>
    <row r="103" spans="11:25" s="1" customFormat="1" x14ac:dyDescent="0.35"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</row>
    <row r="104" spans="11:25" s="1" customFormat="1" x14ac:dyDescent="0.35"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</row>
    <row r="105" spans="11:25" s="1" customFormat="1" x14ac:dyDescent="0.35"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</row>
    <row r="106" spans="11:25" s="1" customFormat="1" x14ac:dyDescent="0.35"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</row>
    <row r="107" spans="11:25" s="1" customFormat="1" x14ac:dyDescent="0.35"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</row>
    <row r="108" spans="11:25" s="1" customFormat="1" x14ac:dyDescent="0.35"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</row>
    <row r="109" spans="11:25" s="1" customFormat="1" x14ac:dyDescent="0.35"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</row>
    <row r="110" spans="11:25" s="1" customFormat="1" x14ac:dyDescent="0.35"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</row>
    <row r="111" spans="11:25" s="1" customFormat="1" x14ac:dyDescent="0.35"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</row>
    <row r="112" spans="11:25" s="1" customFormat="1" x14ac:dyDescent="0.35"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</row>
    <row r="113" spans="11:25" s="1" customFormat="1" x14ac:dyDescent="0.35"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</row>
    <row r="114" spans="11:25" s="1" customFormat="1" x14ac:dyDescent="0.35"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</row>
    <row r="115" spans="11:25" s="1" customFormat="1" x14ac:dyDescent="0.35"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</row>
    <row r="116" spans="11:25" s="1" customFormat="1" x14ac:dyDescent="0.35"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</row>
    <row r="117" spans="11:25" s="1" customFormat="1" x14ac:dyDescent="0.35"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</row>
    <row r="118" spans="11:25" s="1" customFormat="1" x14ac:dyDescent="0.35"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</row>
    <row r="119" spans="11:25" s="1" customFormat="1" x14ac:dyDescent="0.35"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</row>
    <row r="120" spans="11:25" s="1" customFormat="1" x14ac:dyDescent="0.35"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</row>
    <row r="121" spans="11:25" s="1" customFormat="1" x14ac:dyDescent="0.35"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</row>
    <row r="122" spans="11:25" s="1" customFormat="1" x14ac:dyDescent="0.35"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</row>
    <row r="123" spans="11:25" s="1" customFormat="1" x14ac:dyDescent="0.35"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</row>
    <row r="124" spans="11:25" s="1" customFormat="1" x14ac:dyDescent="0.35"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</row>
    <row r="125" spans="11:25" s="1" customFormat="1" x14ac:dyDescent="0.35"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</row>
    <row r="126" spans="11:25" s="1" customFormat="1" x14ac:dyDescent="0.35"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</row>
    <row r="127" spans="11:25" s="1" customFormat="1" x14ac:dyDescent="0.35"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</row>
    <row r="128" spans="11:25" s="1" customFormat="1" x14ac:dyDescent="0.35"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</row>
    <row r="129" spans="6:25" s="1" customFormat="1" x14ac:dyDescent="0.35"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</row>
    <row r="130" spans="6:25" s="1" customFormat="1" x14ac:dyDescent="0.35"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</row>
    <row r="131" spans="6:25" s="1" customFormat="1" x14ac:dyDescent="0.35"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</row>
    <row r="132" spans="6:25" x14ac:dyDescent="0.35">
      <c r="F132" s="11" t="s">
        <v>70</v>
      </c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</row>
    <row r="133" spans="6:25" x14ac:dyDescent="0.35">
      <c r="G133"/>
      <c r="H133"/>
      <c r="I133"/>
      <c r="J133"/>
      <c r="K133" s="1"/>
      <c r="O133"/>
    </row>
  </sheetData>
  <mergeCells count="42">
    <mergeCell ref="A1:S1"/>
    <mergeCell ref="E29:G29"/>
    <mergeCell ref="H29:J29"/>
    <mergeCell ref="B41:C42"/>
    <mergeCell ref="E41:F42"/>
    <mergeCell ref="H41:I42"/>
    <mergeCell ref="A3:D3"/>
    <mergeCell ref="A12:D12"/>
    <mergeCell ref="A20:D20"/>
    <mergeCell ref="A27:C27"/>
    <mergeCell ref="B28:J28"/>
    <mergeCell ref="P20:S20"/>
    <mergeCell ref="H91:I91"/>
    <mergeCell ref="B45:J45"/>
    <mergeCell ref="B46:D46"/>
    <mergeCell ref="E46:G46"/>
    <mergeCell ref="H46:J46"/>
    <mergeCell ref="B58:C59"/>
    <mergeCell ref="E58:F59"/>
    <mergeCell ref="H58:I59"/>
    <mergeCell ref="B79:J79"/>
    <mergeCell ref="B80:D80"/>
    <mergeCell ref="E80:G80"/>
    <mergeCell ref="H80:J80"/>
    <mergeCell ref="E91:F91"/>
    <mergeCell ref="B75:C76"/>
    <mergeCell ref="E75:F76"/>
    <mergeCell ref="H75:I76"/>
    <mergeCell ref="B62:J62"/>
    <mergeCell ref="E63:G63"/>
    <mergeCell ref="H63:J63"/>
    <mergeCell ref="P3:S3"/>
    <mergeCell ref="P12:S12"/>
    <mergeCell ref="A44:C44"/>
    <mergeCell ref="B63:D63"/>
    <mergeCell ref="F3:I3"/>
    <mergeCell ref="F12:I12"/>
    <mergeCell ref="F20:I20"/>
    <mergeCell ref="K3:N3"/>
    <mergeCell ref="K12:N12"/>
    <mergeCell ref="K20:N20"/>
    <mergeCell ref="B29:D29"/>
  </mergeCells>
  <conditionalFormatting sqref="D41:D42">
    <cfRule type="cellIs" dxfId="35" priority="7" operator="equal">
      <formula>0</formula>
    </cfRule>
    <cfRule type="cellIs" dxfId="34" priority="8" operator="greaterThan">
      <formula>0</formula>
    </cfRule>
    <cfRule type="cellIs" dxfId="33" priority="9" operator="lessThan">
      <formula>0</formula>
    </cfRule>
  </conditionalFormatting>
  <conditionalFormatting sqref="D58:D60">
    <cfRule type="cellIs" dxfId="32" priority="17" operator="greaterThan">
      <formula>0</formula>
    </cfRule>
    <cfRule type="cellIs" dxfId="31" priority="18" operator="lessThan">
      <formula>0</formula>
    </cfRule>
    <cfRule type="cellIs" dxfId="30" priority="16" operator="equal">
      <formula>0</formula>
    </cfRule>
  </conditionalFormatting>
  <conditionalFormatting sqref="D75:D76">
    <cfRule type="cellIs" dxfId="29" priority="34" operator="equal">
      <formula>0</formula>
    </cfRule>
  </conditionalFormatting>
  <conditionalFormatting sqref="D75:D78">
    <cfRule type="cellIs" dxfId="28" priority="36" operator="lessThan">
      <formula>0</formula>
    </cfRule>
    <cfRule type="cellIs" dxfId="27" priority="35" operator="greaterThan">
      <formula>0</formula>
    </cfRule>
  </conditionalFormatting>
  <conditionalFormatting sqref="D92:D93">
    <cfRule type="cellIs" dxfId="26" priority="25" operator="equal">
      <formula>0</formula>
    </cfRule>
    <cfRule type="cellIs" dxfId="25" priority="26" operator="greaterThan">
      <formula>0</formula>
    </cfRule>
    <cfRule type="cellIs" dxfId="24" priority="27" operator="lessThan">
      <formula>0</formula>
    </cfRule>
  </conditionalFormatting>
  <conditionalFormatting sqref="G41:G42">
    <cfRule type="cellIs" dxfId="23" priority="4" operator="equal">
      <formula>0</formula>
    </cfRule>
    <cfRule type="cellIs" dxfId="22" priority="5" operator="greaterThan">
      <formula>0</formula>
    </cfRule>
    <cfRule type="cellIs" dxfId="21" priority="6" operator="lessThan">
      <formula>0</formula>
    </cfRule>
  </conditionalFormatting>
  <conditionalFormatting sqref="G58:G60">
    <cfRule type="cellIs" dxfId="20" priority="13" operator="equal">
      <formula>0</formula>
    </cfRule>
    <cfRule type="cellIs" dxfId="19" priority="14" operator="greaterThan">
      <formula>0</formula>
    </cfRule>
    <cfRule type="cellIs" dxfId="18" priority="15" operator="lessThan">
      <formula>0</formula>
    </cfRule>
  </conditionalFormatting>
  <conditionalFormatting sqref="G75:G76">
    <cfRule type="cellIs" dxfId="17" priority="31" operator="equal">
      <formula>0</formula>
    </cfRule>
  </conditionalFormatting>
  <conditionalFormatting sqref="G75:G78">
    <cfRule type="cellIs" dxfId="16" priority="32" operator="greaterThan">
      <formula>0</formula>
    </cfRule>
    <cfRule type="cellIs" dxfId="15" priority="33" operator="lessThan">
      <formula>0</formula>
    </cfRule>
  </conditionalFormatting>
  <conditionalFormatting sqref="G92:G93">
    <cfRule type="cellIs" dxfId="14" priority="24" operator="lessThan">
      <formula>0</formula>
    </cfRule>
    <cfRule type="cellIs" dxfId="13" priority="23" operator="greaterThan">
      <formula>0</formula>
    </cfRule>
    <cfRule type="cellIs" dxfId="12" priority="22" operator="equal">
      <formula>0</formula>
    </cfRule>
  </conditionalFormatting>
  <conditionalFormatting sqref="J41:J42">
    <cfRule type="cellIs" dxfId="11" priority="1" operator="equal">
      <formula>0</formula>
    </cfRule>
    <cfRule type="cellIs" dxfId="10" priority="2" operator="greaterThan">
      <formula>0</formula>
    </cfRule>
    <cfRule type="cellIs" dxfId="9" priority="3" operator="lessThan">
      <formula>0</formula>
    </cfRule>
  </conditionalFormatting>
  <conditionalFormatting sqref="J58:J60">
    <cfRule type="cellIs" dxfId="8" priority="11" operator="greaterThan">
      <formula>0</formula>
    </cfRule>
    <cfRule type="cellIs" dxfId="7" priority="10" operator="equal">
      <formula>0</formula>
    </cfRule>
    <cfRule type="cellIs" dxfId="6" priority="12" operator="lessThan">
      <formula>0</formula>
    </cfRule>
  </conditionalFormatting>
  <conditionalFormatting sqref="J75:J76">
    <cfRule type="cellIs" dxfId="5" priority="28" operator="equal">
      <formula>0</formula>
    </cfRule>
  </conditionalFormatting>
  <conditionalFormatting sqref="J75:J78">
    <cfRule type="cellIs" dxfId="4" priority="29" operator="greaterThan">
      <formula>0</formula>
    </cfRule>
    <cfRule type="cellIs" dxfId="3" priority="30" operator="lessThan">
      <formula>0</formula>
    </cfRule>
  </conditionalFormatting>
  <conditionalFormatting sqref="J92:J93">
    <cfRule type="cellIs" dxfId="2" priority="20" operator="greaterThan">
      <formula>0</formula>
    </cfRule>
    <cfRule type="cellIs" dxfId="1" priority="21" operator="lessThan">
      <formula>0</formula>
    </cfRule>
    <cfRule type="cellIs" dxfId="0" priority="19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Measures by FHRA</vt:lpstr>
      <vt:lpstr>All Measures by Ward</vt:lpstr>
      <vt:lpstr>FSP SOA Breakdown</vt:lpstr>
      <vt:lpstr>FSP Additonal Measures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2025-12-04T12:09:41Z</dcterms:created>
  <dcterms:modified xsi:type="dcterms:W3CDTF">2026-02-02T11:10:05Z</dcterms:modified>
</cp:coreProperties>
</file>