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ICT\ICT Teams\Management Information\Open Data\Datasets\Fleet expenditure\"/>
    </mc:Choice>
  </mc:AlternateContent>
  <xr:revisionPtr revIDLastSave="0" documentId="13_ncr:1_{A189CDA8-DDBC-4D2F-8A02-9F892F20D0F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turn" sheetId="8" r:id="rId1"/>
  </sheets>
  <definedNames>
    <definedName name="data1">#REF!</definedName>
    <definedName name="_xlnm.Print_Area" localSheetId="0">Return!$A$53:$A$192</definedName>
    <definedName name="_xlnm.Print_Titles" localSheetId="0">Return!$1:$1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1" i="8" l="1"/>
  <c r="B186" i="8"/>
  <c r="B183" i="8"/>
  <c r="B180" i="8"/>
  <c r="B175" i="8"/>
  <c r="B177" i="8" s="1"/>
  <c r="B173" i="8"/>
  <c r="B168" i="8"/>
  <c r="B165" i="8"/>
  <c r="B159" i="8"/>
  <c r="B154" i="8"/>
  <c r="B151" i="8"/>
  <c r="B148" i="8"/>
  <c r="B145" i="8"/>
  <c r="B141" i="8"/>
  <c r="B118" i="8"/>
  <c r="B135" i="8"/>
  <c r="B123" i="8"/>
  <c r="B127" i="8"/>
  <c r="B115" i="8"/>
  <c r="B108" i="8"/>
  <c r="B104" i="8"/>
  <c r="B99" i="8"/>
  <c r="B95" i="8"/>
  <c r="B92" i="8"/>
  <c r="B87" i="8"/>
  <c r="B84" i="8"/>
  <c r="B63" i="8"/>
  <c r="B62" i="8"/>
  <c r="B58" i="8"/>
  <c r="B37" i="8"/>
  <c r="B44" i="8"/>
  <c r="B22" i="8"/>
  <c r="B14" i="8"/>
  <c r="B8" i="8"/>
  <c r="B4" i="8"/>
  <c r="B137" i="8" l="1"/>
  <c r="B74" i="8"/>
  <c r="B52" i="8"/>
  <c r="B193" i="8" s="1"/>
</calcChain>
</file>

<file path=xl/sharedStrings.xml><?xml version="1.0" encoding="utf-8"?>
<sst xmlns="http://schemas.openxmlformats.org/spreadsheetml/2006/main" count="192" uniqueCount="150">
  <si>
    <t>Andrew Page Ltd</t>
  </si>
  <si>
    <t>Bristol Street Motors Renault Bradford</t>
  </si>
  <si>
    <t>Humberside Tail Lifts Ltd</t>
  </si>
  <si>
    <t>National Fleet</t>
  </si>
  <si>
    <t>Stoneywood Motors Ltd</t>
  </si>
  <si>
    <t>GB Total Solutions Ltd</t>
  </si>
  <si>
    <t>Dawson Rentals Sweepers</t>
  </si>
  <si>
    <t>Arrow Commercial Centre Ltd</t>
  </si>
  <si>
    <t>Unitech Machinery Ltd</t>
  </si>
  <si>
    <t>Millers Oils Limited</t>
  </si>
  <si>
    <t>Northern Commercials (Mirfield) Ltd</t>
  </si>
  <si>
    <t>A and S Tail Lift Services</t>
  </si>
  <si>
    <t>Paints &amp; Lacquers Co</t>
  </si>
  <si>
    <t>Collett &amp; Sons Limited</t>
  </si>
  <si>
    <t>Automotive Leasing Ltd</t>
  </si>
  <si>
    <t>Northgate Vehicle Hire Ltd</t>
  </si>
  <si>
    <t>Enterprise Rent A Car</t>
  </si>
  <si>
    <t>Colin Rodgers Garage Equip Serv</t>
  </si>
  <si>
    <t>Halifax Bearings</t>
  </si>
  <si>
    <t>Northern Filter Supplies</t>
  </si>
  <si>
    <t>Specialist Glazing Services</t>
  </si>
  <si>
    <t>Arco Ltd</t>
  </si>
  <si>
    <t>Volkswagen Van Centre (West Yorks) Ltd</t>
  </si>
  <si>
    <t>Auto Cool Services UK Limited</t>
  </si>
  <si>
    <t>UK Calibration (Services) Ltd</t>
  </si>
  <si>
    <t>Perrys PDC</t>
  </si>
  <si>
    <t>Row Labels</t>
  </si>
  <si>
    <t>Grand Total</t>
  </si>
  <si>
    <t>Parts - Routine Maintenance</t>
  </si>
  <si>
    <t>Parts - Accident Damage</t>
  </si>
  <si>
    <t>Parts - Tyres</t>
  </si>
  <si>
    <t>Parts - Paint etc</t>
  </si>
  <si>
    <t>Vehicle Recovery</t>
  </si>
  <si>
    <t>Vehicle on short term hire</t>
  </si>
  <si>
    <t>Parts - Accident Damage Total</t>
  </si>
  <si>
    <t>Parts - Paint etc Total</t>
  </si>
  <si>
    <t>Parts - Routine Maintenance Total</t>
  </si>
  <si>
    <t>Parts - Tyres Total</t>
  </si>
  <si>
    <t>Vehicle Recovery Total</t>
  </si>
  <si>
    <t>Vehicle on short term hire Total</t>
  </si>
  <si>
    <t>Contract Lease Payments - Specialist Vehicles</t>
  </si>
  <si>
    <t>Contract Lease Payments</t>
  </si>
  <si>
    <t>Contract Lease Payments Total</t>
  </si>
  <si>
    <t>Contract Lease Payments - Specialist Vehicles Total</t>
  </si>
  <si>
    <t>Equipment,Tools &amp; Materials</t>
  </si>
  <si>
    <t>Maintenance Of Equipment Equipment</t>
  </si>
  <si>
    <t>Maintenance Of Equipment</t>
  </si>
  <si>
    <t>Maintenance Of Equipment Equipment Total</t>
  </si>
  <si>
    <t>Equipment,Tools &amp; Materials Total</t>
  </si>
  <si>
    <t>Maintenance Of Equipment Total</t>
  </si>
  <si>
    <t>Clothing &amp; Uniforms</t>
  </si>
  <si>
    <t>Clothing &amp; Uniforms Total</t>
  </si>
  <si>
    <t>Purchase of Fuels</t>
  </si>
  <si>
    <t>Job Advertising Expenses</t>
  </si>
  <si>
    <t>Equipment Tools &amp; Materials</t>
  </si>
  <si>
    <t>Laundry Catering/Clothing &amp; Uniforms</t>
  </si>
  <si>
    <t>Licences Vehicle Excise</t>
  </si>
  <si>
    <t>Laundry Catering/Clothing &amp; Uniforms Total</t>
  </si>
  <si>
    <t>Licences Vehicle Excise Total</t>
  </si>
  <si>
    <t>Equipment Tools &amp; Materials Total</t>
  </si>
  <si>
    <t>Job Advertising Expenses Total</t>
  </si>
  <si>
    <t>Parts - Consumables</t>
  </si>
  <si>
    <t>Parts - Consumables Total</t>
  </si>
  <si>
    <t>Johnsons Apparelmaster</t>
  </si>
  <si>
    <t>Snap on diagnostics</t>
  </si>
  <si>
    <t xml:space="preserve">Pennine Pneumatic Services Ltd  </t>
  </si>
  <si>
    <t>Safety Kleen UK Ltd</t>
  </si>
  <si>
    <t>Balmers GM Ltd</t>
  </si>
  <si>
    <t>Parts Plus</t>
  </si>
  <si>
    <t>RSK Fastenings Ltd</t>
  </si>
  <si>
    <t>Yorkshire Exhaust Specialists</t>
  </si>
  <si>
    <t xml:space="preserve">Northside Truck &amp; Van Ltd </t>
  </si>
  <si>
    <t>Parts - Outsourced Jobs</t>
  </si>
  <si>
    <t>Parts - Outsourced Jobs Total</t>
  </si>
  <si>
    <t>Parts - Work Done For External Agencies</t>
  </si>
  <si>
    <t>Parts - Work Done For External Agencies Total</t>
  </si>
  <si>
    <t xml:space="preserve">BOC Ltd   </t>
  </si>
  <si>
    <t>Furniture &amp; Fittings Equipment Furniture &amp; Materials</t>
  </si>
  <si>
    <t>Furniture &amp; Fittings Equipment Furniture &amp; Materials Total</t>
  </si>
  <si>
    <t xml:space="preserve">GB Total Solutions Ltd  </t>
  </si>
  <si>
    <t xml:space="preserve"> GDB Manufacturing  </t>
  </si>
  <si>
    <t>Purchase of Fuels Total</t>
  </si>
  <si>
    <t>Carlton Fuels -Derv</t>
  </si>
  <si>
    <t>Carlton Fuels -Gas Oil</t>
  </si>
  <si>
    <t>Training</t>
  </si>
  <si>
    <t>Training Expenses - Course Fees</t>
  </si>
  <si>
    <t>Training Expenses - Course Fees Total</t>
  </si>
  <si>
    <t>Purchasing Card</t>
  </si>
  <si>
    <t>Euro Car Parts Ltd</t>
  </si>
  <si>
    <t>Purchasing Card / Petty Cash</t>
  </si>
  <si>
    <t>Northern Commercials</t>
  </si>
  <si>
    <t>Stedall Ltd</t>
  </si>
  <si>
    <t>Purchasing Cards</t>
  </si>
  <si>
    <t>Parts - Loler Testing</t>
  </si>
  <si>
    <t>Parts - Loler Testing Total</t>
  </si>
  <si>
    <t>Vehicle Testing - Outside Agencies</t>
  </si>
  <si>
    <t>Vehicle Testing - Outside Agencies Total</t>
  </si>
  <si>
    <t>Plant Tyres</t>
  </si>
  <si>
    <t>Calvag</t>
  </si>
  <si>
    <t>Campey Turf Care</t>
  </si>
  <si>
    <t>Central Spares Limited</t>
  </si>
  <si>
    <t>GJ Handy &amp; Co Ltd</t>
  </si>
  <si>
    <t>Townson Tractors</t>
  </si>
  <si>
    <t>Vale Engineering</t>
  </si>
  <si>
    <t>Vermeer UK</t>
  </si>
  <si>
    <t>Jess Wright Graphics</t>
  </si>
  <si>
    <t>General Printing &amp; Stationery</t>
  </si>
  <si>
    <t>General Printing &amp; Stationery total</t>
  </si>
  <si>
    <t>Pooled Transport Costs</t>
  </si>
  <si>
    <t>Pooled Transport Costs Total</t>
  </si>
  <si>
    <t>PC's &amp; Consumables</t>
  </si>
  <si>
    <t>PC's &amp; Consumables Total</t>
  </si>
  <si>
    <t>Andrew Greenwood</t>
  </si>
  <si>
    <t>Stanley Security Solutions</t>
  </si>
  <si>
    <t>Buse Gases</t>
  </si>
  <si>
    <t>Insight Direct</t>
  </si>
  <si>
    <t>Colin Appleyard Ltd</t>
  </si>
  <si>
    <t>Auto Cool Services</t>
  </si>
  <si>
    <t>RRC Huddersfield</t>
  </si>
  <si>
    <t>JetChem Systems</t>
  </si>
  <si>
    <t>A-Z Motor Factors LTD</t>
  </si>
  <si>
    <t>Albert Jagger</t>
  </si>
  <si>
    <t>RRG Huddersfield</t>
  </si>
  <si>
    <t>JCT 600 LTd</t>
  </si>
  <si>
    <t>Freight Transport Ass</t>
  </si>
  <si>
    <t>Premier Coachworks</t>
  </si>
  <si>
    <t>Kwik Fit</t>
  </si>
  <si>
    <t>Refrogerated Vejoc;es Ltd</t>
  </si>
  <si>
    <t>NMI Safetu Suste,s Ltd</t>
  </si>
  <si>
    <t>Briggs Priestley</t>
  </si>
  <si>
    <t>UK Telematics</t>
  </si>
  <si>
    <t>Plant Tyres - General Total</t>
  </si>
  <si>
    <t>Plant Spares</t>
  </si>
  <si>
    <t>Spaldings</t>
  </si>
  <si>
    <t>Rapid Rubber Ltd</t>
  </si>
  <si>
    <t>James Chambers</t>
  </si>
  <si>
    <t>Ripon Farm Services</t>
  </si>
  <si>
    <t>Plant Spares - Total</t>
  </si>
  <si>
    <t>Friday AD Limited</t>
  </si>
  <si>
    <t>totaljobs Group Ltd</t>
  </si>
  <si>
    <t>XMA Ltd</t>
  </si>
  <si>
    <t>Cleaning of Vehicles - Materials</t>
  </si>
  <si>
    <t>Cleaning of Vehicles - Materials Total</t>
  </si>
  <si>
    <t>GB Total Solutions</t>
  </si>
  <si>
    <t>Sky DIY</t>
  </si>
  <si>
    <t>Allstar Business Solutions</t>
  </si>
  <si>
    <t>Triscan Systems Ltd</t>
  </si>
  <si>
    <t>2020-21 spend</t>
  </si>
  <si>
    <t xml:space="preserve">  Stoneywood Motors Ltd</t>
  </si>
  <si>
    <t xml:space="preserve">  Collett &amp; Sons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</si>
</sst>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6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6" fillId="0" borderId="0" xfId="0" applyFont="1"/>
    <xf numFmtId="0" fontId="0" fillId="0" borderId="0" xfId="0" applyFill="1"/>
    <xf numFmtId="0" fontId="16" fillId="0" borderId="0" xfId="0" applyFont="1" applyFill="1"/>
    <xf numFmtId="0" fontId="0" fillId="0" borderId="0" xfId="0"/>
    <xf numFmtId="164" fontId="0" fillId="0" borderId="0" xfId="0" applyNumberFormat="1"/>
    <xf numFmtId="0" fontId="0" fillId="0" borderId="10" xfId="0" applyBorder="1"/>
    <xf numFmtId="0" fontId="0" fillId="0" borderId="10" xfId="0" applyFill="1" applyBorder="1" applyAlignment="1">
      <alignment horizontal="left" indent="1"/>
    </xf>
    <xf numFmtId="164" fontId="0" fillId="0" borderId="10" xfId="0" applyNumberFormat="1" applyBorder="1"/>
    <xf numFmtId="0" fontId="0" fillId="0" borderId="10" xfId="0" applyFont="1" applyFill="1" applyBorder="1" applyAlignment="1">
      <alignment horizontal="left"/>
    </xf>
    <xf numFmtId="0" fontId="16" fillId="33" borderId="10" xfId="0" applyFont="1" applyFill="1" applyBorder="1"/>
    <xf numFmtId="164" fontId="16" fillId="33" borderId="10" xfId="0" applyNumberFormat="1" applyFont="1" applyFill="1" applyBorder="1"/>
    <xf numFmtId="0" fontId="16" fillId="33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 indent="1"/>
    </xf>
    <xf numFmtId="0" fontId="0" fillId="0" borderId="10" xfId="0" applyFill="1" applyBorder="1"/>
    <xf numFmtId="0" fontId="0" fillId="0" borderId="10" xfId="0" applyFill="1" applyBorder="1" applyAlignment="1">
      <alignment horizontal="left" vertical="top" indent="1"/>
    </xf>
    <xf numFmtId="0" fontId="16" fillId="33" borderId="10" xfId="0" applyFont="1" applyFill="1" applyBorder="1" applyAlignment="1">
      <alignment horizontal="right" indent="1"/>
    </xf>
    <xf numFmtId="166" fontId="16" fillId="33" borderId="10" xfId="0" applyNumberFormat="1" applyFont="1" applyFill="1" applyBorder="1"/>
    <xf numFmtId="166" fontId="0" fillId="0" borderId="10" xfId="0" applyNumberFormat="1" applyFont="1" applyBorder="1"/>
    <xf numFmtId="166" fontId="16" fillId="33" borderId="10" xfId="0" quotePrefix="1" applyNumberFormat="1" applyFont="1" applyFill="1" applyBorder="1"/>
    <xf numFmtId="166" fontId="0" fillId="0" borderId="10" xfId="0" applyNumberFormat="1" applyBorder="1"/>
    <xf numFmtId="166" fontId="0" fillId="33" borderId="10" xfId="0" applyNumberFormat="1" applyFill="1" applyBorder="1"/>
    <xf numFmtId="166" fontId="0" fillId="0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193"/>
  <sheetViews>
    <sheetView tabSelected="1" workbookViewId="0"/>
  </sheetViews>
  <sheetFormatPr defaultRowHeight="14.5" x14ac:dyDescent="0.35"/>
  <cols>
    <col min="1" max="1" width="45.6328125" customWidth="1"/>
    <col min="2" max="2" width="21.7265625" style="5" customWidth="1"/>
  </cols>
  <sheetData>
    <row r="1" spans="1:2" s="1" customFormat="1" x14ac:dyDescent="0.35">
      <c r="A1" s="10" t="s">
        <v>26</v>
      </c>
      <c r="B1" s="11" t="s">
        <v>147</v>
      </c>
    </row>
    <row r="2" spans="1:2" s="1" customFormat="1" x14ac:dyDescent="0.35">
      <c r="A2" s="10" t="s">
        <v>84</v>
      </c>
      <c r="B2" s="11"/>
    </row>
    <row r="3" spans="1:2" s="1" customFormat="1" x14ac:dyDescent="0.35">
      <c r="A3" s="6" t="s">
        <v>85</v>
      </c>
      <c r="B3" s="18">
        <v>180</v>
      </c>
    </row>
    <row r="4" spans="1:2" s="1" customFormat="1" x14ac:dyDescent="0.35">
      <c r="A4" s="10" t="s">
        <v>86</v>
      </c>
      <c r="B4" s="19">
        <f>SUM(B3)</f>
        <v>180</v>
      </c>
    </row>
    <row r="5" spans="1:2" s="1" customFormat="1" x14ac:dyDescent="0.35">
      <c r="A5" s="12" t="s">
        <v>50</v>
      </c>
      <c r="B5" s="17"/>
    </row>
    <row r="6" spans="1:2" x14ac:dyDescent="0.35">
      <c r="A6" s="7" t="s">
        <v>5</v>
      </c>
      <c r="B6" s="20">
        <v>64.95</v>
      </c>
    </row>
    <row r="7" spans="1:2" x14ac:dyDescent="0.35">
      <c r="A7" s="7" t="s">
        <v>63</v>
      </c>
      <c r="B7" s="20">
        <v>4571.1099999999997</v>
      </c>
    </row>
    <row r="8" spans="1:2" s="1" customFormat="1" x14ac:dyDescent="0.35">
      <c r="A8" s="12" t="s">
        <v>51</v>
      </c>
      <c r="B8" s="17">
        <f>SUM(B6:B7)</f>
        <v>4636.0599999999995</v>
      </c>
    </row>
    <row r="9" spans="1:2" s="1" customFormat="1" x14ac:dyDescent="0.35">
      <c r="A9" s="12" t="s">
        <v>44</v>
      </c>
      <c r="B9" s="17"/>
    </row>
    <row r="10" spans="1:2" x14ac:dyDescent="0.35">
      <c r="A10" s="7" t="s">
        <v>17</v>
      </c>
      <c r="B10" s="20">
        <v>2260</v>
      </c>
    </row>
    <row r="11" spans="1:2" x14ac:dyDescent="0.35">
      <c r="A11" s="7" t="s">
        <v>114</v>
      </c>
      <c r="B11" s="20">
        <v>362</v>
      </c>
    </row>
    <row r="12" spans="1:2" x14ac:dyDescent="0.35">
      <c r="A12" s="7" t="s">
        <v>115</v>
      </c>
      <c r="B12" s="20">
        <v>24</v>
      </c>
    </row>
    <row r="13" spans="1:2" x14ac:dyDescent="0.35">
      <c r="A13" s="7" t="s">
        <v>105</v>
      </c>
      <c r="B13" s="20">
        <v>3502</v>
      </c>
    </row>
    <row r="14" spans="1:2" s="1" customFormat="1" x14ac:dyDescent="0.35">
      <c r="A14" s="12" t="s">
        <v>48</v>
      </c>
      <c r="B14" s="17">
        <f>SUM(B10:B13)</f>
        <v>6148</v>
      </c>
    </row>
    <row r="15" spans="1:2" s="1" customFormat="1" x14ac:dyDescent="0.35">
      <c r="A15" s="12" t="s">
        <v>45</v>
      </c>
      <c r="B15" s="17"/>
    </row>
    <row r="16" spans="1:2" x14ac:dyDescent="0.35">
      <c r="A16" s="7" t="s">
        <v>8</v>
      </c>
      <c r="B16" s="20">
        <v>1218.8</v>
      </c>
    </row>
    <row r="17" spans="1:2" x14ac:dyDescent="0.35">
      <c r="A17" s="7" t="s">
        <v>88</v>
      </c>
      <c r="B17" s="20">
        <v>1570</v>
      </c>
    </row>
    <row r="18" spans="1:2" x14ac:dyDescent="0.35">
      <c r="A18" s="7" t="s">
        <v>65</v>
      </c>
      <c r="B18" s="20">
        <v>1217.42</v>
      </c>
    </row>
    <row r="19" spans="1:2" x14ac:dyDescent="0.35">
      <c r="A19" s="7" t="s">
        <v>66</v>
      </c>
      <c r="B19" s="20">
        <v>5172.58</v>
      </c>
    </row>
    <row r="20" spans="1:2" x14ac:dyDescent="0.35">
      <c r="A20" s="7" t="s">
        <v>64</v>
      </c>
      <c r="B20" s="20">
        <v>1146.43</v>
      </c>
    </row>
    <row r="21" spans="1:2" s="4" customFormat="1" x14ac:dyDescent="0.35">
      <c r="A21" s="7" t="s">
        <v>87</v>
      </c>
      <c r="B21" s="20">
        <v>1619.17</v>
      </c>
    </row>
    <row r="22" spans="1:2" s="1" customFormat="1" x14ac:dyDescent="0.35">
      <c r="A22" s="12" t="s">
        <v>47</v>
      </c>
      <c r="B22" s="17">
        <f>SUM(B16:B21)</f>
        <v>11944.4</v>
      </c>
    </row>
    <row r="23" spans="1:2" s="1" customFormat="1" x14ac:dyDescent="0.35">
      <c r="A23" s="12" t="s">
        <v>28</v>
      </c>
      <c r="B23" s="17"/>
    </row>
    <row r="24" spans="1:2" x14ac:dyDescent="0.35">
      <c r="A24" s="7" t="s">
        <v>118</v>
      </c>
      <c r="B24" s="20">
        <v>803</v>
      </c>
    </row>
    <row r="25" spans="1:2" x14ac:dyDescent="0.35">
      <c r="A25" s="7" t="s">
        <v>88</v>
      </c>
      <c r="B25" s="20">
        <v>17626</v>
      </c>
    </row>
    <row r="26" spans="1:2" x14ac:dyDescent="0.35">
      <c r="A26" s="7" t="s">
        <v>64</v>
      </c>
      <c r="B26" s="20">
        <v>125</v>
      </c>
    </row>
    <row r="27" spans="1:2" x14ac:dyDescent="0.35">
      <c r="A27" s="7" t="s">
        <v>120</v>
      </c>
      <c r="B27" s="20">
        <v>49</v>
      </c>
    </row>
    <row r="28" spans="1:2" x14ac:dyDescent="0.35">
      <c r="A28" s="7" t="s">
        <v>9</v>
      </c>
      <c r="B28" s="20">
        <v>4462</v>
      </c>
    </row>
    <row r="29" spans="1:2" x14ac:dyDescent="0.35">
      <c r="A29" s="7" t="s">
        <v>19</v>
      </c>
      <c r="B29" s="20">
        <v>9993</v>
      </c>
    </row>
    <row r="30" spans="1:2" x14ac:dyDescent="0.35">
      <c r="A30" s="7" t="s">
        <v>1</v>
      </c>
      <c r="B30" s="20">
        <v>2123</v>
      </c>
    </row>
    <row r="31" spans="1:2" x14ac:dyDescent="0.35">
      <c r="A31" s="7" t="s">
        <v>71</v>
      </c>
      <c r="B31" s="20">
        <v>290</v>
      </c>
    </row>
    <row r="32" spans="1:2" x14ac:dyDescent="0.35">
      <c r="A32" s="7" t="s">
        <v>10</v>
      </c>
      <c r="B32" s="20">
        <v>27129</v>
      </c>
    </row>
    <row r="33" spans="1:2" x14ac:dyDescent="0.35">
      <c r="A33" s="7" t="s">
        <v>121</v>
      </c>
      <c r="B33" s="20">
        <v>32</v>
      </c>
    </row>
    <row r="34" spans="1:2" x14ac:dyDescent="0.35">
      <c r="A34" s="7" t="s">
        <v>0</v>
      </c>
      <c r="B34" s="20">
        <v>1680</v>
      </c>
    </row>
    <row r="35" spans="1:2" x14ac:dyDescent="0.35">
      <c r="A35" s="7" t="s">
        <v>91</v>
      </c>
      <c r="B35" s="20">
        <v>158</v>
      </c>
    </row>
    <row r="36" spans="1:2" x14ac:dyDescent="0.35">
      <c r="A36" s="7" t="s">
        <v>2</v>
      </c>
      <c r="B36" s="20">
        <v>1024</v>
      </c>
    </row>
    <row r="37" spans="1:2" x14ac:dyDescent="0.35">
      <c r="A37" s="7" t="s">
        <v>18</v>
      </c>
      <c r="B37" s="20">
        <f>128+87</f>
        <v>215</v>
      </c>
    </row>
    <row r="38" spans="1:2" x14ac:dyDescent="0.35">
      <c r="A38" s="7" t="s">
        <v>20</v>
      </c>
      <c r="B38" s="20">
        <v>254</v>
      </c>
    </row>
    <row r="39" spans="1:2" x14ac:dyDescent="0.35">
      <c r="A39" s="7" t="s">
        <v>70</v>
      </c>
      <c r="B39" s="20">
        <v>509</v>
      </c>
    </row>
    <row r="40" spans="1:2" x14ac:dyDescent="0.35">
      <c r="A40" s="7" t="s">
        <v>69</v>
      </c>
      <c r="B40" s="20">
        <v>142</v>
      </c>
    </row>
    <row r="41" spans="1:2" x14ac:dyDescent="0.35">
      <c r="A41" s="7" t="s">
        <v>119</v>
      </c>
      <c r="B41" s="20">
        <v>119</v>
      </c>
    </row>
    <row r="42" spans="1:2" x14ac:dyDescent="0.35">
      <c r="A42" s="7" t="s">
        <v>112</v>
      </c>
      <c r="B42" s="20">
        <v>262</v>
      </c>
    </row>
    <row r="43" spans="1:2" x14ac:dyDescent="0.35">
      <c r="A43" s="7" t="s">
        <v>116</v>
      </c>
      <c r="B43" s="20">
        <v>284</v>
      </c>
    </row>
    <row r="44" spans="1:2" x14ac:dyDescent="0.35">
      <c r="A44" s="7" t="s">
        <v>22</v>
      </c>
      <c r="B44" s="20">
        <f>552+346</f>
        <v>898</v>
      </c>
    </row>
    <row r="45" spans="1:2" x14ac:dyDescent="0.35">
      <c r="A45" s="7" t="s">
        <v>68</v>
      </c>
      <c r="B45" s="20">
        <v>3900</v>
      </c>
    </row>
    <row r="46" spans="1:2" x14ac:dyDescent="0.35">
      <c r="A46" s="7" t="s">
        <v>24</v>
      </c>
      <c r="B46" s="20">
        <v>433</v>
      </c>
    </row>
    <row r="47" spans="1:2" x14ac:dyDescent="0.35">
      <c r="A47" s="7" t="s">
        <v>25</v>
      </c>
      <c r="B47" s="20">
        <v>4973</v>
      </c>
    </row>
    <row r="48" spans="1:2" x14ac:dyDescent="0.35">
      <c r="A48" s="7" t="s">
        <v>117</v>
      </c>
      <c r="B48" s="20">
        <v>395</v>
      </c>
    </row>
    <row r="49" spans="1:2" x14ac:dyDescent="0.35">
      <c r="A49" s="7" t="s">
        <v>89</v>
      </c>
      <c r="B49" s="20">
        <v>871</v>
      </c>
    </row>
    <row r="50" spans="1:2" x14ac:dyDescent="0.35">
      <c r="A50" s="7" t="s">
        <v>70</v>
      </c>
      <c r="B50" s="20">
        <v>318</v>
      </c>
    </row>
    <row r="51" spans="1:2" x14ac:dyDescent="0.35">
      <c r="A51" s="7" t="s">
        <v>67</v>
      </c>
      <c r="B51" s="20">
        <v>748</v>
      </c>
    </row>
    <row r="52" spans="1:2" x14ac:dyDescent="0.35">
      <c r="A52" s="12" t="s">
        <v>36</v>
      </c>
      <c r="B52" s="17">
        <f>SUM(B24:B51)</f>
        <v>79815</v>
      </c>
    </row>
    <row r="53" spans="1:2" s="1" customFormat="1" x14ac:dyDescent="0.35">
      <c r="A53" s="12" t="s">
        <v>29</v>
      </c>
      <c r="B53" s="17"/>
    </row>
    <row r="54" spans="1:2" x14ac:dyDescent="0.35">
      <c r="A54" s="7" t="s">
        <v>112</v>
      </c>
      <c r="B54" s="20">
        <v>465.67</v>
      </c>
    </row>
    <row r="55" spans="1:2" x14ac:dyDescent="0.35">
      <c r="A55" s="7" t="s">
        <v>7</v>
      </c>
      <c r="B55" s="20">
        <v>1241.54</v>
      </c>
    </row>
    <row r="56" spans="1:2" s="4" customFormat="1" x14ac:dyDescent="0.35">
      <c r="A56" s="7" t="s">
        <v>88</v>
      </c>
      <c r="B56" s="20">
        <v>34.4</v>
      </c>
    </row>
    <row r="57" spans="1:2" x14ac:dyDescent="0.35">
      <c r="A57" s="7" t="s">
        <v>122</v>
      </c>
      <c r="B57" s="20">
        <v>268.08</v>
      </c>
    </row>
    <row r="58" spans="1:2" s="1" customFormat="1" x14ac:dyDescent="0.35">
      <c r="A58" s="12" t="s">
        <v>34</v>
      </c>
      <c r="B58" s="17">
        <f>SUM(B54:B57)</f>
        <v>2009.69</v>
      </c>
    </row>
    <row r="59" spans="1:2" s="1" customFormat="1" x14ac:dyDescent="0.35">
      <c r="A59" s="12" t="s">
        <v>72</v>
      </c>
      <c r="B59" s="17"/>
    </row>
    <row r="60" spans="1:2" x14ac:dyDescent="0.35">
      <c r="A60" s="7" t="s">
        <v>4</v>
      </c>
      <c r="B60" s="20">
        <v>1350</v>
      </c>
    </row>
    <row r="61" spans="1:2" x14ac:dyDescent="0.35">
      <c r="A61" s="7" t="s">
        <v>10</v>
      </c>
      <c r="B61" s="20">
        <v>3645</v>
      </c>
    </row>
    <row r="62" spans="1:2" x14ac:dyDescent="0.35">
      <c r="A62" s="7" t="s">
        <v>23</v>
      </c>
      <c r="B62" s="20">
        <f>90+739</f>
        <v>829</v>
      </c>
    </row>
    <row r="63" spans="1:2" s="4" customFormat="1" x14ac:dyDescent="0.35">
      <c r="A63" s="7" t="s">
        <v>20</v>
      </c>
      <c r="B63" s="20">
        <f>97+1145</f>
        <v>1242</v>
      </c>
    </row>
    <row r="64" spans="1:2" s="4" customFormat="1" x14ac:dyDescent="0.35">
      <c r="A64" s="7" t="s">
        <v>88</v>
      </c>
      <c r="B64" s="20">
        <v>86</v>
      </c>
    </row>
    <row r="65" spans="1:2" x14ac:dyDescent="0.35">
      <c r="A65" s="7" t="s">
        <v>11</v>
      </c>
      <c r="B65" s="20">
        <v>351</v>
      </c>
    </row>
    <row r="66" spans="1:2" s="4" customFormat="1" x14ac:dyDescent="0.35">
      <c r="A66" s="7" t="s">
        <v>105</v>
      </c>
      <c r="B66" s="20">
        <v>42</v>
      </c>
    </row>
    <row r="67" spans="1:2" s="4" customFormat="1" x14ac:dyDescent="0.35">
      <c r="A67" s="7" t="s">
        <v>124</v>
      </c>
      <c r="B67" s="20">
        <v>800</v>
      </c>
    </row>
    <row r="68" spans="1:2" s="4" customFormat="1" x14ac:dyDescent="0.35">
      <c r="A68" s="7" t="s">
        <v>92</v>
      </c>
      <c r="B68" s="20">
        <v>1120</v>
      </c>
    </row>
    <row r="69" spans="1:2" s="4" customFormat="1" x14ac:dyDescent="0.35">
      <c r="A69" s="7" t="s">
        <v>116</v>
      </c>
      <c r="B69" s="20">
        <v>386</v>
      </c>
    </row>
    <row r="70" spans="1:2" s="4" customFormat="1" x14ac:dyDescent="0.35">
      <c r="A70" s="7" t="s">
        <v>123</v>
      </c>
      <c r="B70" s="20">
        <v>353</v>
      </c>
    </row>
    <row r="71" spans="1:2" s="4" customFormat="1" x14ac:dyDescent="0.35">
      <c r="A71" s="7" t="s">
        <v>125</v>
      </c>
      <c r="B71" s="20">
        <v>10077</v>
      </c>
    </row>
    <row r="72" spans="1:2" s="4" customFormat="1" x14ac:dyDescent="0.35">
      <c r="A72" s="7" t="s">
        <v>112</v>
      </c>
      <c r="B72" s="20">
        <v>204</v>
      </c>
    </row>
    <row r="73" spans="1:2" x14ac:dyDescent="0.35">
      <c r="A73" s="7" t="s">
        <v>13</v>
      </c>
      <c r="B73" s="20">
        <v>1651</v>
      </c>
    </row>
    <row r="74" spans="1:2" s="1" customFormat="1" x14ac:dyDescent="0.35">
      <c r="A74" s="12" t="s">
        <v>73</v>
      </c>
      <c r="B74" s="17">
        <f>SUM(B60:B73)</f>
        <v>22136</v>
      </c>
    </row>
    <row r="75" spans="1:2" s="1" customFormat="1" x14ac:dyDescent="0.35">
      <c r="A75" s="12" t="s">
        <v>74</v>
      </c>
      <c r="B75" s="17"/>
    </row>
    <row r="76" spans="1:2" x14ac:dyDescent="0.35">
      <c r="A76" s="7" t="s">
        <v>0</v>
      </c>
      <c r="B76" s="20"/>
    </row>
    <row r="77" spans="1:2" x14ac:dyDescent="0.35">
      <c r="A77" s="7" t="s">
        <v>88</v>
      </c>
      <c r="B77" s="20">
        <v>1422</v>
      </c>
    </row>
    <row r="78" spans="1:2" x14ac:dyDescent="0.35">
      <c r="A78" s="7" t="s">
        <v>10</v>
      </c>
      <c r="B78" s="20">
        <v>749</v>
      </c>
    </row>
    <row r="79" spans="1:2" x14ac:dyDescent="0.35">
      <c r="A79" s="7" t="s">
        <v>20</v>
      </c>
      <c r="B79" s="20">
        <v>45</v>
      </c>
    </row>
    <row r="80" spans="1:2" x14ac:dyDescent="0.35">
      <c r="A80" s="7" t="s">
        <v>70</v>
      </c>
      <c r="B80" s="20">
        <v>16</v>
      </c>
    </row>
    <row r="81" spans="1:2" x14ac:dyDescent="0.35">
      <c r="A81" s="7" t="s">
        <v>68</v>
      </c>
      <c r="B81" s="20">
        <v>197</v>
      </c>
    </row>
    <row r="82" spans="1:2" x14ac:dyDescent="0.35">
      <c r="A82" s="7" t="s">
        <v>3</v>
      </c>
      <c r="B82" s="20">
        <v>60</v>
      </c>
    </row>
    <row r="83" spans="1:2" s="4" customFormat="1" x14ac:dyDescent="0.35">
      <c r="A83" s="7" t="s">
        <v>4</v>
      </c>
      <c r="B83" s="20">
        <v>250</v>
      </c>
    </row>
    <row r="84" spans="1:2" s="1" customFormat="1" x14ac:dyDescent="0.35">
      <c r="A84" s="12" t="s">
        <v>75</v>
      </c>
      <c r="B84" s="17">
        <f>SUM(B77:B83)</f>
        <v>2739</v>
      </c>
    </row>
    <row r="85" spans="1:2" s="1" customFormat="1" x14ac:dyDescent="0.35">
      <c r="A85" s="12" t="s">
        <v>93</v>
      </c>
      <c r="B85" s="17"/>
    </row>
    <row r="86" spans="1:2" s="1" customFormat="1" x14ac:dyDescent="0.35">
      <c r="A86" s="9" t="s">
        <v>11</v>
      </c>
      <c r="B86" s="18">
        <v>2480</v>
      </c>
    </row>
    <row r="87" spans="1:2" s="1" customFormat="1" x14ac:dyDescent="0.35">
      <c r="A87" s="12" t="s">
        <v>94</v>
      </c>
      <c r="B87" s="17">
        <f>SUM(B86)</f>
        <v>2480</v>
      </c>
    </row>
    <row r="88" spans="1:2" s="1" customFormat="1" ht="14.25" customHeight="1" x14ac:dyDescent="0.35">
      <c r="A88" s="12" t="s">
        <v>30</v>
      </c>
      <c r="B88" s="17"/>
    </row>
    <row r="89" spans="1:2" x14ac:dyDescent="0.35">
      <c r="A89" s="7" t="s">
        <v>3</v>
      </c>
      <c r="B89" s="20">
        <v>28639</v>
      </c>
    </row>
    <row r="90" spans="1:2" s="4" customFormat="1" x14ac:dyDescent="0.35">
      <c r="A90" s="6"/>
      <c r="B90" s="20">
        <v>4200</v>
      </c>
    </row>
    <row r="91" spans="1:2" s="4" customFormat="1" x14ac:dyDescent="0.35">
      <c r="A91" s="15" t="s">
        <v>87</v>
      </c>
      <c r="B91" s="20">
        <v>1055</v>
      </c>
    </row>
    <row r="92" spans="1:2" s="1" customFormat="1" x14ac:dyDescent="0.35">
      <c r="A92" s="12" t="s">
        <v>37</v>
      </c>
      <c r="B92" s="17">
        <f>SUM(B89:B91)</f>
        <v>33894</v>
      </c>
    </row>
    <row r="93" spans="1:2" s="1" customFormat="1" ht="14.25" customHeight="1" x14ac:dyDescent="0.35">
      <c r="A93" s="12" t="s">
        <v>31</v>
      </c>
      <c r="B93" s="17"/>
    </row>
    <row r="94" spans="1:2" ht="14.25" customHeight="1" x14ac:dyDescent="0.35">
      <c r="A94" s="7" t="s">
        <v>12</v>
      </c>
      <c r="B94" s="20">
        <v>3320.98</v>
      </c>
    </row>
    <row r="95" spans="1:2" s="1" customFormat="1" ht="14.25" customHeight="1" x14ac:dyDescent="0.35">
      <c r="A95" s="12" t="s">
        <v>35</v>
      </c>
      <c r="B95" s="17">
        <f>SUM(B94)</f>
        <v>3320.98</v>
      </c>
    </row>
    <row r="96" spans="1:2" s="1" customFormat="1" x14ac:dyDescent="0.35">
      <c r="A96" s="12" t="s">
        <v>32</v>
      </c>
      <c r="B96" s="17"/>
    </row>
    <row r="97" spans="1:2" x14ac:dyDescent="0.35">
      <c r="A97" s="13" t="s">
        <v>4</v>
      </c>
      <c r="B97" s="20">
        <v>2882.16</v>
      </c>
    </row>
    <row r="98" spans="1:2" s="4" customFormat="1" x14ac:dyDescent="0.35">
      <c r="A98" s="7" t="s">
        <v>126</v>
      </c>
      <c r="B98" s="20">
        <v>172.13</v>
      </c>
    </row>
    <row r="99" spans="1:2" s="1" customFormat="1" x14ac:dyDescent="0.35">
      <c r="A99" s="12" t="s">
        <v>38</v>
      </c>
      <c r="B99" s="17">
        <f>SUM(B97:B98)</f>
        <v>3054.29</v>
      </c>
    </row>
    <row r="100" spans="1:2" s="1" customFormat="1" x14ac:dyDescent="0.35">
      <c r="A100" s="12" t="s">
        <v>61</v>
      </c>
      <c r="B100" s="17"/>
    </row>
    <row r="101" spans="1:2" s="1" customFormat="1" x14ac:dyDescent="0.35">
      <c r="A101" s="7" t="s">
        <v>127</v>
      </c>
      <c r="B101" s="18">
        <v>1600</v>
      </c>
    </row>
    <row r="102" spans="1:2" s="1" customFormat="1" x14ac:dyDescent="0.35">
      <c r="A102" s="7" t="s">
        <v>128</v>
      </c>
      <c r="B102" s="18">
        <v>576</v>
      </c>
    </row>
    <row r="103" spans="1:2" s="1" customFormat="1" x14ac:dyDescent="0.35">
      <c r="A103" s="7" t="s">
        <v>87</v>
      </c>
      <c r="B103" s="18">
        <v>90</v>
      </c>
    </row>
    <row r="104" spans="1:2" s="1" customFormat="1" x14ac:dyDescent="0.35">
      <c r="A104" s="12" t="s">
        <v>62</v>
      </c>
      <c r="B104" s="17">
        <f>SUM(B101:B103)</f>
        <v>2266</v>
      </c>
    </row>
    <row r="105" spans="1:2" s="1" customFormat="1" x14ac:dyDescent="0.35">
      <c r="A105" s="12" t="s">
        <v>95</v>
      </c>
      <c r="B105" s="17"/>
    </row>
    <row r="106" spans="1:2" s="1" customFormat="1" x14ac:dyDescent="0.35">
      <c r="A106" s="9" t="s">
        <v>148</v>
      </c>
      <c r="B106" s="18">
        <v>300</v>
      </c>
    </row>
    <row r="107" spans="1:2" s="1" customFormat="1" x14ac:dyDescent="0.35">
      <c r="A107" s="9" t="s">
        <v>149</v>
      </c>
      <c r="B107" s="18">
        <v>423</v>
      </c>
    </row>
    <row r="108" spans="1:2" s="1" customFormat="1" x14ac:dyDescent="0.35">
      <c r="A108" s="12" t="s">
        <v>96</v>
      </c>
      <c r="B108" s="17">
        <f>SUM(B106:B107)</f>
        <v>723</v>
      </c>
    </row>
    <row r="109" spans="1:2" s="1" customFormat="1" x14ac:dyDescent="0.35">
      <c r="A109" s="12" t="s">
        <v>97</v>
      </c>
      <c r="B109" s="17"/>
    </row>
    <row r="110" spans="1:2" s="1" customFormat="1" x14ac:dyDescent="0.35">
      <c r="A110" s="9" t="s">
        <v>76</v>
      </c>
      <c r="B110" s="18">
        <v>1021</v>
      </c>
    </row>
    <row r="111" spans="1:2" s="1" customFormat="1" x14ac:dyDescent="0.35">
      <c r="A111" s="9" t="s">
        <v>129</v>
      </c>
      <c r="B111" s="18">
        <v>75</v>
      </c>
    </row>
    <row r="112" spans="1:2" s="1" customFormat="1" x14ac:dyDescent="0.35">
      <c r="A112" s="9" t="s">
        <v>105</v>
      </c>
      <c r="B112" s="18">
        <v>160</v>
      </c>
    </row>
    <row r="113" spans="1:2" s="1" customFormat="1" x14ac:dyDescent="0.35">
      <c r="A113" s="9" t="s">
        <v>130</v>
      </c>
      <c r="B113" s="18">
        <v>89</v>
      </c>
    </row>
    <row r="114" spans="1:2" s="1" customFormat="1" x14ac:dyDescent="0.35">
      <c r="A114" s="9" t="s">
        <v>92</v>
      </c>
      <c r="B114" s="18">
        <v>1353</v>
      </c>
    </row>
    <row r="115" spans="1:2" s="1" customFormat="1" x14ac:dyDescent="0.35">
      <c r="A115" s="12" t="s">
        <v>131</v>
      </c>
      <c r="B115" s="17">
        <f>SUM(B110:B114)</f>
        <v>2698</v>
      </c>
    </row>
    <row r="116" spans="1:2" s="1" customFormat="1" x14ac:dyDescent="0.35">
      <c r="A116" s="12" t="s">
        <v>132</v>
      </c>
      <c r="B116" s="17"/>
    </row>
    <row r="117" spans="1:2" s="1" customFormat="1" x14ac:dyDescent="0.35">
      <c r="A117" s="9" t="s">
        <v>136</v>
      </c>
      <c r="B117" s="18">
        <v>876</v>
      </c>
    </row>
    <row r="118" spans="1:2" s="1" customFormat="1" x14ac:dyDescent="0.35">
      <c r="A118" s="9" t="s">
        <v>23</v>
      </c>
      <c r="B118" s="18">
        <f>75+458</f>
        <v>533</v>
      </c>
    </row>
    <row r="119" spans="1:2" s="1" customFormat="1" x14ac:dyDescent="0.35">
      <c r="A119" s="9" t="s">
        <v>67</v>
      </c>
      <c r="B119" s="18">
        <v>10544</v>
      </c>
    </row>
    <row r="120" spans="1:2" s="1" customFormat="1" x14ac:dyDescent="0.35">
      <c r="A120" s="9" t="s">
        <v>134</v>
      </c>
      <c r="B120" s="18">
        <v>1096</v>
      </c>
    </row>
    <row r="121" spans="1:2" s="1" customFormat="1" x14ac:dyDescent="0.35">
      <c r="A121" s="9" t="s">
        <v>98</v>
      </c>
      <c r="B121" s="18">
        <v>95</v>
      </c>
    </row>
    <row r="122" spans="1:2" s="1" customFormat="1" x14ac:dyDescent="0.35">
      <c r="A122" s="9" t="s">
        <v>99</v>
      </c>
      <c r="B122" s="18">
        <v>1098</v>
      </c>
    </row>
    <row r="123" spans="1:2" s="1" customFormat="1" x14ac:dyDescent="0.35">
      <c r="A123" s="9" t="s">
        <v>100</v>
      </c>
      <c r="B123" s="18">
        <f>178+1658</f>
        <v>1836</v>
      </c>
    </row>
    <row r="124" spans="1:2" s="1" customFormat="1" x14ac:dyDescent="0.35">
      <c r="A124" s="9" t="s">
        <v>88</v>
      </c>
      <c r="B124" s="18">
        <v>98</v>
      </c>
    </row>
    <row r="125" spans="1:2" s="1" customFormat="1" x14ac:dyDescent="0.35">
      <c r="A125" s="9" t="s">
        <v>3</v>
      </c>
      <c r="B125" s="18">
        <v>85</v>
      </c>
    </row>
    <row r="126" spans="1:2" s="1" customFormat="1" x14ac:dyDescent="0.35">
      <c r="A126" s="9" t="s">
        <v>101</v>
      </c>
      <c r="B126" s="18">
        <v>300</v>
      </c>
    </row>
    <row r="127" spans="1:2" s="1" customFormat="1" x14ac:dyDescent="0.35">
      <c r="A127" s="9" t="s">
        <v>18</v>
      </c>
      <c r="B127" s="18">
        <f>228+404</f>
        <v>632</v>
      </c>
    </row>
    <row r="128" spans="1:2" s="1" customFormat="1" x14ac:dyDescent="0.35">
      <c r="A128" s="9" t="s">
        <v>120</v>
      </c>
      <c r="B128" s="18">
        <v>233</v>
      </c>
    </row>
    <row r="129" spans="1:2" s="1" customFormat="1" x14ac:dyDescent="0.35">
      <c r="A129" s="9" t="s">
        <v>19</v>
      </c>
      <c r="B129" s="18">
        <v>392</v>
      </c>
    </row>
    <row r="130" spans="1:2" s="1" customFormat="1" x14ac:dyDescent="0.35">
      <c r="A130" s="9" t="s">
        <v>135</v>
      </c>
      <c r="B130" s="18">
        <v>242</v>
      </c>
    </row>
    <row r="131" spans="1:2" s="1" customFormat="1" x14ac:dyDescent="0.35">
      <c r="A131" s="9" t="s">
        <v>133</v>
      </c>
      <c r="B131" s="18">
        <v>74</v>
      </c>
    </row>
    <row r="132" spans="1:2" s="1" customFormat="1" x14ac:dyDescent="0.35">
      <c r="A132" s="9" t="s">
        <v>89</v>
      </c>
      <c r="B132" s="18">
        <v>520</v>
      </c>
    </row>
    <row r="133" spans="1:2" s="1" customFormat="1" x14ac:dyDescent="0.35">
      <c r="A133" s="9" t="s">
        <v>4</v>
      </c>
      <c r="B133" s="18">
        <v>143</v>
      </c>
    </row>
    <row r="134" spans="1:2" s="1" customFormat="1" x14ac:dyDescent="0.35">
      <c r="A134" s="9" t="s">
        <v>102</v>
      </c>
      <c r="B134" s="18">
        <v>1871</v>
      </c>
    </row>
    <row r="135" spans="1:2" s="1" customFormat="1" x14ac:dyDescent="0.35">
      <c r="A135" s="9" t="s">
        <v>103</v>
      </c>
      <c r="B135" s="18">
        <f>975+129+268</f>
        <v>1372</v>
      </c>
    </row>
    <row r="136" spans="1:2" s="1" customFormat="1" x14ac:dyDescent="0.35">
      <c r="A136" s="9" t="s">
        <v>104</v>
      </c>
      <c r="B136" s="18">
        <v>228</v>
      </c>
    </row>
    <row r="137" spans="1:2" s="1" customFormat="1" x14ac:dyDescent="0.35">
      <c r="A137" s="12" t="s">
        <v>137</v>
      </c>
      <c r="B137" s="17">
        <f>SUM(B117:B136)</f>
        <v>22268</v>
      </c>
    </row>
    <row r="138" spans="1:2" s="1" customFormat="1" x14ac:dyDescent="0.35">
      <c r="A138" s="12" t="s">
        <v>53</v>
      </c>
      <c r="B138" s="17"/>
    </row>
    <row r="139" spans="1:2" x14ac:dyDescent="0.35">
      <c r="A139" s="7" t="s">
        <v>138</v>
      </c>
      <c r="B139" s="20">
        <v>195.01</v>
      </c>
    </row>
    <row r="140" spans="1:2" s="4" customFormat="1" x14ac:dyDescent="0.35">
      <c r="A140" s="7" t="s">
        <v>139</v>
      </c>
      <c r="B140" s="20">
        <v>195.01</v>
      </c>
    </row>
    <row r="141" spans="1:2" s="1" customFormat="1" x14ac:dyDescent="0.35">
      <c r="A141" s="12" t="s">
        <v>60</v>
      </c>
      <c r="B141" s="17">
        <f>SUM(B139:B140)</f>
        <v>390.02</v>
      </c>
    </row>
    <row r="142" spans="1:2" s="1" customFormat="1" x14ac:dyDescent="0.35">
      <c r="A142" s="12" t="s">
        <v>54</v>
      </c>
      <c r="B142" s="17"/>
    </row>
    <row r="143" spans="1:2" s="4" customFormat="1" x14ac:dyDescent="0.35">
      <c r="A143" s="7" t="s">
        <v>87</v>
      </c>
      <c r="B143" s="20">
        <v>21.63</v>
      </c>
    </row>
    <row r="144" spans="1:2" s="4" customFormat="1" x14ac:dyDescent="0.35">
      <c r="A144" s="7" t="s">
        <v>140</v>
      </c>
      <c r="B144" s="20">
        <v>258.29000000000002</v>
      </c>
    </row>
    <row r="145" spans="1:2" x14ac:dyDescent="0.35">
      <c r="A145" s="12" t="s">
        <v>59</v>
      </c>
      <c r="B145" s="17">
        <f>SUM(B143:B144)</f>
        <v>279.92</v>
      </c>
    </row>
    <row r="146" spans="1:2" s="4" customFormat="1" x14ac:dyDescent="0.35">
      <c r="A146" s="12" t="s">
        <v>106</v>
      </c>
      <c r="B146" s="21"/>
    </row>
    <row r="147" spans="1:2" s="4" customFormat="1" x14ac:dyDescent="0.35">
      <c r="A147" s="9" t="s">
        <v>89</v>
      </c>
      <c r="B147" s="20">
        <v>909.92</v>
      </c>
    </row>
    <row r="148" spans="1:2" s="4" customFormat="1" x14ac:dyDescent="0.35">
      <c r="A148" s="12" t="s">
        <v>107</v>
      </c>
      <c r="B148" s="17">
        <f>SUM(B147)</f>
        <v>909.92</v>
      </c>
    </row>
    <row r="149" spans="1:2" s="4" customFormat="1" x14ac:dyDescent="0.35">
      <c r="A149" s="12" t="s">
        <v>141</v>
      </c>
      <c r="B149" s="21"/>
    </row>
    <row r="150" spans="1:2" s="4" customFormat="1" x14ac:dyDescent="0.35">
      <c r="A150" s="9" t="s">
        <v>5</v>
      </c>
      <c r="B150" s="20">
        <v>12794.3</v>
      </c>
    </row>
    <row r="151" spans="1:2" s="4" customFormat="1" x14ac:dyDescent="0.35">
      <c r="A151" s="12" t="s">
        <v>142</v>
      </c>
      <c r="B151" s="17">
        <f>SUM(B150)</f>
        <v>12794.3</v>
      </c>
    </row>
    <row r="152" spans="1:2" s="4" customFormat="1" x14ac:dyDescent="0.35">
      <c r="A152" s="12" t="s">
        <v>108</v>
      </c>
      <c r="B152" s="21"/>
    </row>
    <row r="153" spans="1:2" s="4" customFormat="1" x14ac:dyDescent="0.35">
      <c r="A153" s="9" t="s">
        <v>90</v>
      </c>
      <c r="B153" s="20">
        <v>430</v>
      </c>
    </row>
    <row r="154" spans="1:2" s="4" customFormat="1" x14ac:dyDescent="0.35">
      <c r="A154" s="12" t="s">
        <v>109</v>
      </c>
      <c r="B154" s="21">
        <f>SUM(B153)</f>
        <v>430</v>
      </c>
    </row>
    <row r="155" spans="1:2" x14ac:dyDescent="0.35">
      <c r="A155" s="12" t="s">
        <v>77</v>
      </c>
      <c r="B155" s="21"/>
    </row>
    <row r="156" spans="1:2" s="4" customFormat="1" x14ac:dyDescent="0.35">
      <c r="A156" s="9" t="s">
        <v>143</v>
      </c>
      <c r="B156" s="20">
        <v>259</v>
      </c>
    </row>
    <row r="157" spans="1:2" s="4" customFormat="1" x14ac:dyDescent="0.35">
      <c r="A157" s="9" t="s">
        <v>144</v>
      </c>
      <c r="B157" s="20">
        <v>79.17</v>
      </c>
    </row>
    <row r="158" spans="1:2" s="4" customFormat="1" x14ac:dyDescent="0.35">
      <c r="A158" s="9" t="s">
        <v>89</v>
      </c>
      <c r="B158" s="20">
        <v>492.01</v>
      </c>
    </row>
    <row r="159" spans="1:2" x14ac:dyDescent="0.35">
      <c r="A159" s="12" t="s">
        <v>78</v>
      </c>
      <c r="B159" s="17">
        <f>SUM(B156:B158)</f>
        <v>830.18000000000006</v>
      </c>
    </row>
    <row r="160" spans="1:2" s="1" customFormat="1" x14ac:dyDescent="0.35">
      <c r="A160" s="12" t="s">
        <v>55</v>
      </c>
      <c r="B160" s="17"/>
    </row>
    <row r="161" spans="1:2" s="1" customFormat="1" x14ac:dyDescent="0.35">
      <c r="A161" s="9" t="s">
        <v>21</v>
      </c>
      <c r="B161" s="18">
        <v>276</v>
      </c>
    </row>
    <row r="162" spans="1:2" x14ac:dyDescent="0.35">
      <c r="A162" s="7" t="s">
        <v>79</v>
      </c>
      <c r="B162" s="20">
        <v>15697</v>
      </c>
    </row>
    <row r="163" spans="1:2" s="1" customFormat="1" x14ac:dyDescent="0.35">
      <c r="A163" s="7" t="s">
        <v>80</v>
      </c>
      <c r="B163" s="18">
        <v>1174</v>
      </c>
    </row>
    <row r="164" spans="1:2" s="1" customFormat="1" x14ac:dyDescent="0.35">
      <c r="A164" s="9" t="s">
        <v>89</v>
      </c>
      <c r="B164" s="18">
        <v>1105</v>
      </c>
    </row>
    <row r="165" spans="1:2" s="1" customFormat="1" x14ac:dyDescent="0.35">
      <c r="A165" s="12" t="s">
        <v>57</v>
      </c>
      <c r="B165" s="17">
        <f>SUM(B161:B164)</f>
        <v>18252</v>
      </c>
    </row>
    <row r="166" spans="1:2" s="1" customFormat="1" x14ac:dyDescent="0.35">
      <c r="A166" s="12" t="s">
        <v>110</v>
      </c>
      <c r="B166" s="17"/>
    </row>
    <row r="167" spans="1:2" s="1" customFormat="1" x14ac:dyDescent="0.35">
      <c r="A167" s="9" t="s">
        <v>113</v>
      </c>
      <c r="B167" s="18">
        <v>4875.6400000000003</v>
      </c>
    </row>
    <row r="168" spans="1:2" s="1" customFormat="1" x14ac:dyDescent="0.35">
      <c r="A168" s="12" t="s">
        <v>111</v>
      </c>
      <c r="B168" s="17">
        <f>SUM(B167)</f>
        <v>4875.6400000000003</v>
      </c>
    </row>
    <row r="169" spans="1:2" s="1" customFormat="1" x14ac:dyDescent="0.35">
      <c r="A169" s="12" t="s">
        <v>52</v>
      </c>
      <c r="B169" s="17"/>
    </row>
    <row r="170" spans="1:2" x14ac:dyDescent="0.35">
      <c r="A170" s="14" t="s">
        <v>83</v>
      </c>
      <c r="B170" s="20">
        <v>18684.45</v>
      </c>
    </row>
    <row r="171" spans="1:2" s="4" customFormat="1" x14ac:dyDescent="0.35">
      <c r="A171" s="9" t="s">
        <v>145</v>
      </c>
      <c r="B171" s="20">
        <v>4540.22</v>
      </c>
    </row>
    <row r="172" spans="1:2" s="1" customFormat="1" x14ac:dyDescent="0.35">
      <c r="A172" s="14" t="s">
        <v>82</v>
      </c>
      <c r="B172" s="18">
        <v>565965.23</v>
      </c>
    </row>
    <row r="173" spans="1:2" x14ac:dyDescent="0.35">
      <c r="A173" s="12" t="s">
        <v>81</v>
      </c>
      <c r="B173" s="17">
        <f>SUM(B170:B172)</f>
        <v>589189.9</v>
      </c>
    </row>
    <row r="174" spans="1:2" s="1" customFormat="1" x14ac:dyDescent="0.35">
      <c r="A174" s="12" t="s">
        <v>46</v>
      </c>
      <c r="B174" s="17"/>
    </row>
    <row r="175" spans="1:2" x14ac:dyDescent="0.35">
      <c r="A175" s="7" t="s">
        <v>146</v>
      </c>
      <c r="B175" s="20">
        <f>495</f>
        <v>495</v>
      </c>
    </row>
    <row r="176" spans="1:2" s="4" customFormat="1" x14ac:dyDescent="0.35">
      <c r="A176" s="7" t="s">
        <v>112</v>
      </c>
      <c r="B176" s="20">
        <v>2304.15</v>
      </c>
    </row>
    <row r="177" spans="1:2" s="1" customFormat="1" x14ac:dyDescent="0.35">
      <c r="A177" s="12" t="s">
        <v>49</v>
      </c>
      <c r="B177" s="17">
        <f>SUM(B175:B176)</f>
        <v>2799.15</v>
      </c>
    </row>
    <row r="178" spans="1:2" x14ac:dyDescent="0.35">
      <c r="A178" s="12" t="s">
        <v>56</v>
      </c>
      <c r="B178" s="21"/>
    </row>
    <row r="179" spans="1:2" x14ac:dyDescent="0.35">
      <c r="A179" s="7" t="s">
        <v>14</v>
      </c>
      <c r="B179" s="20">
        <v>27243.88</v>
      </c>
    </row>
    <row r="180" spans="1:2" s="1" customFormat="1" x14ac:dyDescent="0.35">
      <c r="A180" s="12" t="s">
        <v>58</v>
      </c>
      <c r="B180" s="17">
        <f>SUM(B179)</f>
        <v>27243.88</v>
      </c>
    </row>
    <row r="181" spans="1:2" s="2" customFormat="1" x14ac:dyDescent="0.35">
      <c r="A181" s="12" t="s">
        <v>41</v>
      </c>
      <c r="B181" s="21"/>
    </row>
    <row r="182" spans="1:2" s="2" customFormat="1" x14ac:dyDescent="0.35">
      <c r="A182" s="7" t="s">
        <v>14</v>
      </c>
      <c r="B182" s="22">
        <v>47545.06</v>
      </c>
    </row>
    <row r="183" spans="1:2" s="3" customFormat="1" x14ac:dyDescent="0.35">
      <c r="A183" s="12" t="s">
        <v>42</v>
      </c>
      <c r="B183" s="17">
        <f>SUM(B182)</f>
        <v>47545.06</v>
      </c>
    </row>
    <row r="184" spans="1:2" s="2" customFormat="1" x14ac:dyDescent="0.35">
      <c r="A184" s="12" t="s">
        <v>40</v>
      </c>
      <c r="B184" s="21"/>
    </row>
    <row r="185" spans="1:2" s="2" customFormat="1" x14ac:dyDescent="0.35">
      <c r="A185" s="7" t="s">
        <v>6</v>
      </c>
      <c r="B185" s="22">
        <v>161309.76000000001</v>
      </c>
    </row>
    <row r="186" spans="1:2" s="3" customFormat="1" x14ac:dyDescent="0.35">
      <c r="A186" s="12" t="s">
        <v>43</v>
      </c>
      <c r="B186" s="17">
        <f>SUM(B185)</f>
        <v>161309.76000000001</v>
      </c>
    </row>
    <row r="187" spans="1:2" x14ac:dyDescent="0.35">
      <c r="A187" s="12" t="s">
        <v>33</v>
      </c>
      <c r="B187" s="21"/>
    </row>
    <row r="188" spans="1:2" x14ac:dyDescent="0.35">
      <c r="A188" s="7" t="s">
        <v>15</v>
      </c>
      <c r="B188" s="20">
        <v>79095</v>
      </c>
    </row>
    <row r="189" spans="1:2" s="1" customFormat="1" x14ac:dyDescent="0.35">
      <c r="A189" s="7" t="s">
        <v>7</v>
      </c>
      <c r="B189" s="18">
        <v>39685</v>
      </c>
    </row>
    <row r="190" spans="1:2" x14ac:dyDescent="0.35">
      <c r="A190" s="7" t="s">
        <v>16</v>
      </c>
      <c r="B190" s="20">
        <v>3164</v>
      </c>
    </row>
    <row r="191" spans="1:2" s="2" customFormat="1" x14ac:dyDescent="0.35">
      <c r="A191" s="12" t="s">
        <v>39</v>
      </c>
      <c r="B191" s="17">
        <f>SUM(B188:B190)</f>
        <v>121944</v>
      </c>
    </row>
    <row r="192" spans="1:2" x14ac:dyDescent="0.35">
      <c r="A192" s="6"/>
      <c r="B192" s="8"/>
    </row>
    <row r="193" spans="1:2" x14ac:dyDescent="0.35">
      <c r="A193" s="16" t="s">
        <v>27</v>
      </c>
      <c r="B193" s="17">
        <f>B4+B8+B14+B22+B52+B58+B74+B84+B87+B92+B95+B99+B104+B108+B115+B137+B141+B145+B148+B151+B154+B159+B165+B168+B173+B177+B180+B183+B186+B191</f>
        <v>1189106.1500000001</v>
      </c>
    </row>
  </sheetData>
  <printOptions gridLines="1"/>
  <pageMargins left="0.59055118110236227" right="0.31496062992125984" top="0.47244094488188981" bottom="0.39370078740157483" header="0.19685039370078741" footer="0.19685039370078741"/>
  <pageSetup paperSize="9" scale="85" orientation="portrait" r:id="rId1"/>
  <headerFooter>
    <oddHeader>&amp;C&amp;"Arial,Regular"&amp;12Freedom of Information Request Reference No 11461 - Expenditure 01/04/17 to 31/03/18</oddHeader>
    <oddFooter>&amp;L&amp;F&amp;CPage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Return</vt:lpstr>
      <vt:lpstr>Return!Print_Area</vt:lpstr>
      <vt:lpstr>Return!Print_Titles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FOI_11461 - Spreadsheet.xlsx Imported 30/04/2018 at 12:29:08</dc:title>
  <dc:creator>Andrew Shaw</dc:creator>
  <cp:lastModifiedBy>lk33</cp:lastModifiedBy>
  <cp:lastPrinted>2018-04-30T09:50:43Z</cp:lastPrinted>
  <dcterms:created xsi:type="dcterms:W3CDTF">2018-04-24T11:27:51Z</dcterms:created>
  <dcterms:modified xsi:type="dcterms:W3CDTF">2021-08-26T13:20:56Z</dcterms:modified>
</cp:coreProperties>
</file>