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th\PODS\Open data\2026\Parking\Parking account\"/>
    </mc:Choice>
  </mc:AlternateContent>
  <xr:revisionPtr revIDLastSave="0" documentId="13_ncr:1_{7AF827D4-5DD7-4C67-9A25-E089730A29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rking account 2019_20 2025_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I12" i="1"/>
  <c r="I11" i="1"/>
  <c r="I8" i="1"/>
  <c r="I6" i="1"/>
  <c r="I7" i="1" s="1"/>
  <c r="I3" i="1"/>
  <c r="I4" i="1" s="1"/>
  <c r="I15" i="1" l="1"/>
  <c r="I9" i="1"/>
  <c r="I16" i="1" l="1"/>
</calcChain>
</file>

<file path=xl/sharedStrings.xml><?xml version="1.0" encoding="utf-8"?>
<sst xmlns="http://schemas.openxmlformats.org/spreadsheetml/2006/main" count="39" uniqueCount="26">
  <si>
    <t>Other income</t>
  </si>
  <si>
    <t>Total income</t>
  </si>
  <si>
    <t>Total Expenditure</t>
  </si>
  <si>
    <t>Staff Cost</t>
  </si>
  <si>
    <t xml:space="preserve">Other </t>
  </si>
  <si>
    <t>Equipment Maintenance/renewals</t>
  </si>
  <si>
    <t xml:space="preserve">Supplies &amp; Services </t>
  </si>
  <si>
    <t>2019/20</t>
  </si>
  <si>
    <t>2020/21</t>
  </si>
  <si>
    <t>Enforcement Contract Costs</t>
  </si>
  <si>
    <t>2021/22</t>
  </si>
  <si>
    <t>2022/23</t>
  </si>
  <si>
    <t>On Street Penalty Charge Notice Income</t>
  </si>
  <si>
    <t>On Street P &amp; D income</t>
  </si>
  <si>
    <t>On Street Total income</t>
  </si>
  <si>
    <t>Income</t>
  </si>
  <si>
    <t>Off Street Penalty Charge Notice Income</t>
  </si>
  <si>
    <t>Off Street P &amp; D income</t>
  </si>
  <si>
    <t>Off Street Total Income</t>
  </si>
  <si>
    <t>Expenditure</t>
  </si>
  <si>
    <t>Type</t>
  </si>
  <si>
    <t>2023/24</t>
  </si>
  <si>
    <t>Balance</t>
  </si>
  <si>
    <t>Income / Expenditure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</si>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</sst>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/>
    <xf numFmtId="3" fontId="19" fillId="0" borderId="0" xfId="0" applyNumberFormat="1" applyFont="1"/>
    <xf numFmtId="3" fontId="20" fillId="0" borderId="0" xfId="0" applyNumberFormat="1" applyFont="1"/>
    <xf numFmtId="3" fontId="23" fillId="0" borderId="0" xfId="0" applyNumberFormat="1" applyFont="1"/>
    <xf numFmtId="3" fontId="21" fillId="0" borderId="11" xfId="0" applyNumberFormat="1" applyFont="1" applyBorder="1"/>
    <xf numFmtId="3" fontId="21" fillId="0" borderId="0" xfId="0" applyNumberFormat="1" applyFont="1" applyBorder="1"/>
    <xf numFmtId="3" fontId="21" fillId="0" borderId="10" xfId="0" applyNumberFormat="1" applyFont="1" applyBorder="1"/>
    <xf numFmtId="3" fontId="23" fillId="0" borderId="0" xfId="0" applyNumberFormat="1" applyFont="1" applyFill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11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3" fontId="22" fillId="0" borderId="0" xfId="0" applyNumberFormat="1" applyFont="1" applyBorder="1"/>
    <xf numFmtId="0" fontId="21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3" fontId="21" fillId="33" borderId="0" xfId="0" applyNumberFormat="1" applyFont="1" applyFill="1" applyAlignment="1">
      <alignment horizontal="right"/>
    </xf>
    <xf numFmtId="3" fontId="22" fillId="33" borderId="0" xfId="0" applyNumberFormat="1" applyFont="1" applyFill="1" applyAlignment="1">
      <alignment horizontal="right"/>
    </xf>
    <xf numFmtId="0" fontId="22" fillId="33" borderId="0" xfId="0" applyNumberFormat="1" applyFont="1" applyFill="1" applyAlignment="1">
      <alignment horizontal="right"/>
    </xf>
    <xf numFmtId="0" fontId="21" fillId="33" borderId="0" xfId="0" applyFont="1" applyFill="1" applyAlignment="1">
      <alignment horizontal="left"/>
    </xf>
    <xf numFmtId="3" fontId="20" fillId="0" borderId="13" xfId="0" applyNumberFormat="1" applyFont="1" applyBorder="1"/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pane ySplit="1" topLeftCell="A2" activePane="bottomLeft" state="frozen"/>
      <selection pane="bottomLeft"/>
    </sheetView>
  </sheetViews>
  <sheetFormatPr defaultRowHeight="15.5" x14ac:dyDescent="0.35"/>
  <cols>
    <col min="1" max="1" width="41.36328125" style="12" bestFit="1" customWidth="1"/>
    <col min="2" max="2" width="33" style="12" customWidth="1"/>
    <col min="3" max="3" width="11.6328125" bestFit="1" customWidth="1"/>
    <col min="4" max="4" width="11.6328125" style="2" bestFit="1" customWidth="1"/>
    <col min="5" max="5" width="11.6328125" style="1" bestFit="1" customWidth="1"/>
    <col min="6" max="7" width="11.6328125" bestFit="1" customWidth="1"/>
    <col min="8" max="8" width="12" bestFit="1" customWidth="1"/>
    <col min="9" max="9" width="11.26953125" style="24" bestFit="1" customWidth="1"/>
  </cols>
  <sheetData>
    <row r="1" spans="1:9" x14ac:dyDescent="0.35">
      <c r="A1" s="22" t="s">
        <v>20</v>
      </c>
      <c r="B1" s="22" t="s">
        <v>23</v>
      </c>
      <c r="C1" s="19" t="s">
        <v>7</v>
      </c>
      <c r="D1" s="20" t="s">
        <v>8</v>
      </c>
      <c r="E1" s="20" t="s">
        <v>10</v>
      </c>
      <c r="F1" s="21" t="s">
        <v>11</v>
      </c>
      <c r="G1" s="21" t="s">
        <v>21</v>
      </c>
      <c r="H1" s="21" t="s">
        <v>24</v>
      </c>
      <c r="I1" s="21" t="s">
        <v>25</v>
      </c>
    </row>
    <row r="2" spans="1:9" x14ac:dyDescent="0.35">
      <c r="A2" s="9" t="s">
        <v>12</v>
      </c>
      <c r="B2" s="9" t="s">
        <v>15</v>
      </c>
      <c r="C2" s="3">
        <v>-375133.56</v>
      </c>
      <c r="D2" s="4">
        <v>-274898.18</v>
      </c>
      <c r="E2" s="3">
        <v>-403513.05</v>
      </c>
      <c r="F2" s="3">
        <v>-395904.23</v>
      </c>
      <c r="G2" s="3">
        <v>-502456.67</v>
      </c>
      <c r="H2" s="3">
        <v>-705475.47</v>
      </c>
      <c r="I2" s="3">
        <v>-864285.73</v>
      </c>
    </row>
    <row r="3" spans="1:9" x14ac:dyDescent="0.35">
      <c r="A3" s="9" t="s">
        <v>13</v>
      </c>
      <c r="B3" s="9" t="s">
        <v>15</v>
      </c>
      <c r="C3" s="3">
        <v>-1618818</v>
      </c>
      <c r="D3" s="4">
        <v>-690459.33</v>
      </c>
      <c r="E3" s="3">
        <v>-1362580.42</v>
      </c>
      <c r="F3" s="3">
        <v>-1644845.44</v>
      </c>
      <c r="G3" s="3">
        <v>-1899414.1099999999</v>
      </c>
      <c r="H3" s="3">
        <v>-2095272.88</v>
      </c>
      <c r="I3" s="3">
        <f>-392618-992447.85-972471.32</f>
        <v>-2357537.17</v>
      </c>
    </row>
    <row r="4" spans="1:9" x14ac:dyDescent="0.35">
      <c r="A4" s="13" t="s">
        <v>14</v>
      </c>
      <c r="B4" s="14" t="s">
        <v>15</v>
      </c>
      <c r="C4" s="5">
        <v>-1993951.56</v>
      </c>
      <c r="D4" s="5">
        <v>-965357.51</v>
      </c>
      <c r="E4" s="5">
        <v>-1766093.47</v>
      </c>
      <c r="F4" s="5">
        <v>-2040749.67</v>
      </c>
      <c r="G4" s="5">
        <v>-2401870.7799999998</v>
      </c>
      <c r="H4" s="5">
        <v>-2800748.3499999996</v>
      </c>
      <c r="I4" s="5">
        <f>SUM(I2:I3)</f>
        <v>-3221822.9</v>
      </c>
    </row>
    <row r="5" spans="1:9" x14ac:dyDescent="0.35">
      <c r="A5" s="9" t="s">
        <v>16</v>
      </c>
      <c r="B5" s="9" t="s">
        <v>15</v>
      </c>
      <c r="C5" s="3">
        <v>-64048.59</v>
      </c>
      <c r="D5" s="4">
        <v>-38935.06</v>
      </c>
      <c r="E5" s="3">
        <v>-18745.84</v>
      </c>
      <c r="F5" s="3">
        <v>-17315.55</v>
      </c>
      <c r="G5" s="3">
        <v>-19511.939999999999</v>
      </c>
      <c r="H5" s="3">
        <v>-27349.35</v>
      </c>
      <c r="I5" s="3">
        <v>-24091.98</v>
      </c>
    </row>
    <row r="6" spans="1:9" x14ac:dyDescent="0.35">
      <c r="A6" s="9" t="s">
        <v>17</v>
      </c>
      <c r="B6" s="9" t="s">
        <v>15</v>
      </c>
      <c r="C6" s="3">
        <v>-1046689</v>
      </c>
      <c r="D6" s="4">
        <v>-429586.26</v>
      </c>
      <c r="E6" s="3">
        <v>-893810.87000000011</v>
      </c>
      <c r="F6" s="3">
        <v>-1033432.26</v>
      </c>
      <c r="G6" s="3">
        <v>-1093803.8700000001</v>
      </c>
      <c r="H6" s="3">
        <v>-1224393.79</v>
      </c>
      <c r="I6" s="3">
        <f>-283942.54-580742.24-572353.72</f>
        <v>-1437038.5</v>
      </c>
    </row>
    <row r="7" spans="1:9" x14ac:dyDescent="0.35">
      <c r="A7" s="13" t="s">
        <v>18</v>
      </c>
      <c r="B7" s="14" t="s">
        <v>15</v>
      </c>
      <c r="C7" s="5">
        <v>-1110737.5900000001</v>
      </c>
      <c r="D7" s="5">
        <v>-468521.32</v>
      </c>
      <c r="E7" s="5">
        <v>-912556.71000000008</v>
      </c>
      <c r="F7" s="5">
        <v>-1050747.81</v>
      </c>
      <c r="G7" s="5">
        <v>-1113315.81</v>
      </c>
      <c r="H7" s="5">
        <v>-1251743.1400000001</v>
      </c>
      <c r="I7" s="5">
        <f>SUM(I5:I6)</f>
        <v>-1461130.48</v>
      </c>
    </row>
    <row r="8" spans="1:9" s="1" customFormat="1" x14ac:dyDescent="0.35">
      <c r="A8" s="10" t="s">
        <v>0</v>
      </c>
      <c r="B8" s="9" t="s">
        <v>15</v>
      </c>
      <c r="C8" s="6">
        <v>-516710.32</v>
      </c>
      <c r="D8" s="15">
        <v>-181403.99</v>
      </c>
      <c r="E8" s="5">
        <v>-302144.38</v>
      </c>
      <c r="F8" s="5">
        <v>-343239.01</v>
      </c>
      <c r="G8" s="5">
        <v>-406969.17999999993</v>
      </c>
      <c r="H8" s="5">
        <v>-517206.32</v>
      </c>
      <c r="I8" s="5">
        <f>-5458.68-195-687.5-85162.59-36360.46-71746.67-91622.2-114170-8639-6290-6386.75-694.61+149.03-12821.24-29881.55</f>
        <v>-469967.21999999991</v>
      </c>
    </row>
    <row r="9" spans="1:9" s="1" customFormat="1" ht="16" thickBot="1" x14ac:dyDescent="0.4">
      <c r="A9" s="16" t="s">
        <v>1</v>
      </c>
      <c r="B9" s="17" t="s">
        <v>15</v>
      </c>
      <c r="C9" s="7">
        <v>-3621399.47</v>
      </c>
      <c r="D9" s="7">
        <v>-1615282.82</v>
      </c>
      <c r="E9" s="7">
        <v>-2980794.56</v>
      </c>
      <c r="F9" s="7">
        <v>-3434736.49</v>
      </c>
      <c r="G9" s="7">
        <v>-3922155.7699999996</v>
      </c>
      <c r="H9" s="7">
        <v>-4569697.8099999996</v>
      </c>
      <c r="I9" s="7">
        <f>SUM(I8,I7,I4)</f>
        <v>-5152920.5999999996</v>
      </c>
    </row>
    <row r="10" spans="1:9" s="1" customFormat="1" ht="16" thickTop="1" x14ac:dyDescent="0.35">
      <c r="A10" s="9" t="s">
        <v>3</v>
      </c>
      <c r="B10" s="9" t="s">
        <v>19</v>
      </c>
      <c r="C10" s="3">
        <v>274277</v>
      </c>
      <c r="D10" s="8">
        <v>287943</v>
      </c>
      <c r="E10" s="3">
        <v>293659</v>
      </c>
      <c r="F10" s="3">
        <v>316648</v>
      </c>
      <c r="G10" s="3">
        <v>373476.33</v>
      </c>
      <c r="H10" s="3">
        <v>410040.95</v>
      </c>
      <c r="I10" s="3">
        <v>490457.34</v>
      </c>
    </row>
    <row r="11" spans="1:9" s="1" customFormat="1" x14ac:dyDescent="0.35">
      <c r="A11" s="9" t="s">
        <v>5</v>
      </c>
      <c r="B11" s="9" t="s">
        <v>19</v>
      </c>
      <c r="C11" s="3">
        <v>92032</v>
      </c>
      <c r="D11" s="8">
        <v>92079</v>
      </c>
      <c r="E11" s="3">
        <v>108689</v>
      </c>
      <c r="F11" s="3">
        <v>107691</v>
      </c>
      <c r="G11" s="3">
        <v>89875.3</v>
      </c>
      <c r="H11" s="3">
        <v>125895.98</v>
      </c>
      <c r="I11" s="3">
        <f>1671.44+5011.25+26496</f>
        <v>33178.69</v>
      </c>
    </row>
    <row r="12" spans="1:9" s="1" customFormat="1" x14ac:dyDescent="0.35">
      <c r="A12" s="9" t="s">
        <v>6</v>
      </c>
      <c r="B12" s="9" t="s">
        <v>19</v>
      </c>
      <c r="C12" s="3">
        <v>697862</v>
      </c>
      <c r="D12" s="8">
        <v>520110</v>
      </c>
      <c r="E12" s="3">
        <v>547413</v>
      </c>
      <c r="F12" s="3">
        <v>464943</v>
      </c>
      <c r="G12" s="3">
        <v>300662.06999999995</v>
      </c>
      <c r="H12" s="3">
        <v>382326.25</v>
      </c>
      <c r="I12" s="3">
        <f>4632.4+1058.09+21495.56+260.54+461.36+1964.25+20887.94+14918.28+94300.98+5207+83826.2+3150+4632.4-39.88+359539.64</f>
        <v>616294.76</v>
      </c>
    </row>
    <row r="13" spans="1:9" s="1" customFormat="1" x14ac:dyDescent="0.35">
      <c r="A13" s="9" t="s">
        <v>9</v>
      </c>
      <c r="B13" s="9" t="s">
        <v>19</v>
      </c>
      <c r="C13" s="3">
        <v>485348</v>
      </c>
      <c r="D13" s="8">
        <v>494826</v>
      </c>
      <c r="E13" s="3">
        <v>507516</v>
      </c>
      <c r="F13" s="3">
        <v>570914.04</v>
      </c>
      <c r="G13" s="3">
        <v>605520.77</v>
      </c>
      <c r="H13" s="3">
        <v>661207.55000000005</v>
      </c>
      <c r="I13" s="3">
        <v>652974.46</v>
      </c>
    </row>
    <row r="14" spans="1:9" s="1" customFormat="1" x14ac:dyDescent="0.35">
      <c r="A14" s="9" t="s">
        <v>4</v>
      </c>
      <c r="B14" s="9" t="s">
        <v>19</v>
      </c>
      <c r="C14" s="3">
        <v>89829</v>
      </c>
      <c r="D14" s="8">
        <v>93410</v>
      </c>
      <c r="E14" s="3">
        <v>61210</v>
      </c>
      <c r="F14" s="3">
        <v>115292</v>
      </c>
      <c r="G14" s="3">
        <v>55603.099999999991</v>
      </c>
      <c r="H14" s="3">
        <v>61144.57</v>
      </c>
      <c r="I14" s="23">
        <f>420+1541.28-17408.75</f>
        <v>-15447.47</v>
      </c>
    </row>
    <row r="15" spans="1:9" s="1" customFormat="1" ht="16" thickBot="1" x14ac:dyDescent="0.4">
      <c r="A15" s="16" t="s">
        <v>2</v>
      </c>
      <c r="B15" s="17" t="s">
        <v>19</v>
      </c>
      <c r="C15" s="7">
        <v>1639348</v>
      </c>
      <c r="D15" s="7">
        <v>1488368</v>
      </c>
      <c r="E15" s="7">
        <v>1518487</v>
      </c>
      <c r="F15" s="7">
        <v>1575488.04</v>
      </c>
      <c r="G15" s="7">
        <v>1425137.57</v>
      </c>
      <c r="H15" s="7">
        <v>1640615.3</v>
      </c>
      <c r="I15" s="7">
        <f>SUM(I10:I14)</f>
        <v>1777457.78</v>
      </c>
    </row>
    <row r="16" spans="1:9" ht="16.5" thickTop="1" thickBot="1" x14ac:dyDescent="0.4">
      <c r="A16" s="18" t="s">
        <v>22</v>
      </c>
      <c r="B16" s="18" t="s">
        <v>22</v>
      </c>
      <c r="C16" s="7">
        <v>-1982051.4700000002</v>
      </c>
      <c r="D16" s="7">
        <v>-126914.82000000007</v>
      </c>
      <c r="E16" s="7">
        <v>-1462307.56</v>
      </c>
      <c r="F16" s="7">
        <v>-1859248.4500000002</v>
      </c>
      <c r="G16" s="7">
        <v>-2497018.1999999993</v>
      </c>
      <c r="H16" s="7">
        <v>-2929082.51</v>
      </c>
      <c r="I16" s="7">
        <f>SUM(I9,I15)</f>
        <v>-3375462.8199999994</v>
      </c>
    </row>
    <row r="17" spans="1:8" ht="16" thickTop="1" x14ac:dyDescent="0.35">
      <c r="A17" s="11"/>
      <c r="B17" s="11"/>
    </row>
    <row r="21" spans="1:8" x14ac:dyDescent="0.35">
      <c r="F21" s="1"/>
      <c r="G21" s="1"/>
      <c r="H21" s="1"/>
    </row>
    <row r="22" spans="1:8" x14ac:dyDescent="0.35">
      <c r="F22" s="1"/>
      <c r="G22" s="1"/>
      <c r="H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Parking account 2019_20 2025_26</vt:lpstr>
    </vt:vector>
  </TitlesOfParts>
  <Company>Calderdale MBC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Ra26</dc:creator>
  <cp:lastModifiedBy>Cath Bentley</cp:lastModifiedBy>
  <dcterms:created xsi:type="dcterms:W3CDTF">2017-11-20T16:05:09Z</dcterms:created>
  <dcterms:modified xsi:type="dcterms:W3CDTF">2026-06-08T16:07:59Z</dcterms:modified>
</cp:coreProperties>
</file>