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4815" windowHeight="8160" tabRatio="751" activeTab="11"/>
  </bookViews>
  <sheets>
    <sheet name="STS001" sheetId="1" r:id="rId1"/>
    <sheet name="STS002a" sheetId="2" r:id="rId2"/>
    <sheet name="STS002b" sheetId="3" r:id="rId3"/>
    <sheet name="STS003" sheetId="4" r:id="rId4"/>
    <sheet name="STS004" sheetId="5" r:id="rId5"/>
    <sheet name="LTS001a" sheetId="6" r:id="rId6"/>
    <sheet name="LTS001b" sheetId="7" r:id="rId7"/>
    <sheet name="LTS001c" sheetId="8" r:id="rId8"/>
    <sheet name="LTS002a" sheetId="9" r:id="rId9"/>
    <sheet name="LTS002b" sheetId="10" r:id="rId10"/>
    <sheet name="LTS003" sheetId="11" r:id="rId11"/>
    <sheet name="LTS004" sheetId="12" r:id="rId12"/>
  </sheets>
  <definedNames>
    <definedName name="_xlnm.Print_Area" localSheetId="7">'LTS001c'!$A$2:$H$39</definedName>
    <definedName name="_xlnm.Print_Area" localSheetId="10">'LTS003'!$A$2:$I$40</definedName>
    <definedName name="_xlnm.Print_Area" localSheetId="0">'STS001'!$A$3:$J$51</definedName>
    <definedName name="_xlnm.Print_Area" localSheetId="3">'STS003'!$A$1:$I$13</definedName>
  </definedNames>
  <calcPr fullCalcOnLoad="1"/>
</workbook>
</file>

<file path=xl/sharedStrings.xml><?xml version="1.0" encoding="utf-8"?>
<sst xmlns="http://schemas.openxmlformats.org/spreadsheetml/2006/main" count="955" uniqueCount="302">
  <si>
    <r>
      <t xml:space="preserve">Short Term Support: </t>
    </r>
  </si>
  <si>
    <t>Short Term Support to Maximise Independence</t>
  </si>
  <si>
    <t>End of Life</t>
  </si>
  <si>
    <t>TOTAL</t>
  </si>
  <si>
    <t>NURSING CARE</t>
  </si>
  <si>
    <t>RESIDENTIAL CARE</t>
  </si>
  <si>
    <t>COMMUNITY</t>
  </si>
  <si>
    <t>Planned Entry (Transition)</t>
  </si>
  <si>
    <t>Discharge from Hospital</t>
  </si>
  <si>
    <t>Sequel to Short Term Service</t>
  </si>
  <si>
    <t>Diversion from Hospital Services</t>
  </si>
  <si>
    <t>Community / Other Route</t>
  </si>
  <si>
    <t>Learning Disability Support</t>
  </si>
  <si>
    <t>Mental Health Support</t>
  </si>
  <si>
    <t>No Carer</t>
  </si>
  <si>
    <t>Carer</t>
  </si>
  <si>
    <t>Community</t>
  </si>
  <si>
    <t>Residential</t>
  </si>
  <si>
    <t>Nursing</t>
  </si>
  <si>
    <t>More than 85 years old</t>
  </si>
  <si>
    <t>Total - 65 and Over</t>
  </si>
  <si>
    <t>Male</t>
  </si>
  <si>
    <t>Female</t>
  </si>
  <si>
    <t>OVERALL TOTAL</t>
  </si>
  <si>
    <t>Part Direct Payment</t>
  </si>
  <si>
    <t>n/a</t>
  </si>
  <si>
    <t>By Ethnicity (Males, All Ages)</t>
  </si>
  <si>
    <t>White</t>
  </si>
  <si>
    <t xml:space="preserve">Irish </t>
  </si>
  <si>
    <t xml:space="preserve">Gypsy or Irish Traveller </t>
  </si>
  <si>
    <t xml:space="preserve">White and Black Caribbean </t>
  </si>
  <si>
    <t xml:space="preserve">White and Black African </t>
  </si>
  <si>
    <t xml:space="preserve">White and Asian </t>
  </si>
  <si>
    <t xml:space="preserve">Indian </t>
  </si>
  <si>
    <t xml:space="preserve">Pakistani </t>
  </si>
  <si>
    <t xml:space="preserve">Bangladeshi </t>
  </si>
  <si>
    <t xml:space="preserve">Chinese </t>
  </si>
  <si>
    <t xml:space="preserve">African </t>
  </si>
  <si>
    <t xml:space="preserve">Caribbean </t>
  </si>
  <si>
    <t xml:space="preserve">Arab </t>
  </si>
  <si>
    <t xml:space="preserve">Other </t>
  </si>
  <si>
    <t>By Ethnicity (Females, All Ages)</t>
  </si>
  <si>
    <t>COUNT OF REVIEW EVENTS</t>
  </si>
  <si>
    <t>Change in Setting</t>
  </si>
  <si>
    <t>No Change in Setting</t>
  </si>
  <si>
    <t>Hospital Episode (Planned)</t>
  </si>
  <si>
    <t>Hospital Episode (Unplanned)</t>
  </si>
  <si>
    <t>Safeguarding Concern</t>
  </si>
  <si>
    <t>Fall</t>
  </si>
  <si>
    <t>Bereavement</t>
  </si>
  <si>
    <t>Change in Client Condition</t>
  </si>
  <si>
    <t>Significant Event
for those Aged 18-64</t>
  </si>
  <si>
    <t>Support Provided</t>
  </si>
  <si>
    <t>Carer aged under 18</t>
  </si>
  <si>
    <t>Unknown</t>
  </si>
  <si>
    <t>Total</t>
  </si>
  <si>
    <t>Gender</t>
  </si>
  <si>
    <t>Ongoing Low Level Support</t>
  </si>
  <si>
    <t>Move to Nursing Care</t>
  </si>
  <si>
    <t>Move to Residential Care</t>
  </si>
  <si>
    <t>Move to Community</t>
  </si>
  <si>
    <t>Level of Long Term Support Decreased</t>
  </si>
  <si>
    <t>No Change in Long Term Support</t>
  </si>
  <si>
    <t>ALL Long Term Support Ended</t>
  </si>
  <si>
    <t>Move to 
Nursing Care</t>
  </si>
  <si>
    <t>No Direct Support Provided to Carer</t>
  </si>
  <si>
    <t>CASSR Managed Personal Budget</t>
  </si>
  <si>
    <t>Support Direct to Carer</t>
  </si>
  <si>
    <t>Employed</t>
  </si>
  <si>
    <t>'Settled' Accommodation</t>
  </si>
  <si>
    <t>Sequel to Request for Support</t>
  </si>
  <si>
    <t>Period: 31/03/15</t>
  </si>
  <si>
    <t>Optional Table in 2014-15</t>
  </si>
  <si>
    <t>Table 1
Breakdown of 91 day follow-ups</t>
  </si>
  <si>
    <t>Sequel to Review</t>
  </si>
  <si>
    <t>Table 1
Employment by Gender</t>
  </si>
  <si>
    <t>Table 2a
Settled Accommodation
by Gender</t>
  </si>
  <si>
    <t>Table 2b
Unsettled Accommodation
by Gender</t>
  </si>
  <si>
    <t>Long Term Support:</t>
  </si>
  <si>
    <t>SUPPORT SETTING (if relevant)</t>
  </si>
  <si>
    <t>Support Setting</t>
  </si>
  <si>
    <t>Support Setting / Delivery Mechanism</t>
  </si>
  <si>
    <t>and also</t>
  </si>
  <si>
    <t xml:space="preserve">Black / African / Caribbean / Black British </t>
  </si>
  <si>
    <t>Period: 01/04/14 - 31/03/15 (all tables)</t>
  </si>
  <si>
    <t xml:space="preserve">English / Welsh / Scottish / Northern Irish / British </t>
  </si>
  <si>
    <t xml:space="preserve">Asian / Asian British </t>
  </si>
  <si>
    <t>Other Accident / Incident</t>
  </si>
  <si>
    <t xml:space="preserve">Number of discharges in period to rehabilitation where the intention is for the patient to go back home 
(1st October – 31st December) </t>
  </si>
  <si>
    <t>Paid - less than 16 hours a week</t>
  </si>
  <si>
    <t>Age Band</t>
  </si>
  <si>
    <t>Social Support: Support for Social Isolation / Other</t>
  </si>
  <si>
    <t>Number of discharges above where person 
was still at home 91 days later</t>
  </si>
  <si>
    <t>Refuge</t>
  </si>
  <si>
    <t>Refused</t>
  </si>
  <si>
    <t>Mental Health Condition:
Dementia</t>
  </si>
  <si>
    <t>Mental Health Condition:
Other</t>
  </si>
  <si>
    <t>Learning, Developmental or Intellectual Disability: 
Autism (excluding Asperger's Syndrome / High Functioning Autism)</t>
  </si>
  <si>
    <t>Learning, Developmental or Intellectual Disability: 
Asperger's Syndrome / High Functioning Autism</t>
  </si>
  <si>
    <t>Learning, Developmental or Intellectual Disability: 
Learning Disability</t>
  </si>
  <si>
    <t>Sensory Impairment:
Visually impaired</t>
  </si>
  <si>
    <t xml:space="preserve">Sensory Impairment:
Hearing impaired
</t>
  </si>
  <si>
    <t xml:space="preserve">Sensory Impairment:
Other
</t>
  </si>
  <si>
    <r>
      <t>Short Term Support:</t>
    </r>
  </si>
  <si>
    <t>Table 1 
by Age Band</t>
  </si>
  <si>
    <t>Learning, Developmental or Intellectual Disability: 
Other</t>
  </si>
  <si>
    <t>Estimate</t>
  </si>
  <si>
    <t>Count</t>
  </si>
  <si>
    <t>STS001</t>
  </si>
  <si>
    <t xml:space="preserve">STS002a   </t>
  </si>
  <si>
    <t xml:space="preserve">STS002b    </t>
  </si>
  <si>
    <t xml:space="preserve">STS003   </t>
  </si>
  <si>
    <t xml:space="preserve">STS004    </t>
  </si>
  <si>
    <t xml:space="preserve">                                 </t>
  </si>
  <si>
    <t xml:space="preserve">LTS001a    </t>
  </si>
  <si>
    <t xml:space="preserve">LTS001b   </t>
  </si>
  <si>
    <t xml:space="preserve">LTS001c    </t>
  </si>
  <si>
    <t xml:space="preserve">LTS002a    </t>
  </si>
  <si>
    <t xml:space="preserve">LTS002b   </t>
  </si>
  <si>
    <t xml:space="preserve">LTS003    </t>
  </si>
  <si>
    <t xml:space="preserve">LTS004    </t>
  </si>
  <si>
    <t>Temporary Table in 2014-15</t>
  </si>
  <si>
    <t>Period: 01/04/14 - 31/03/15 (Tables 1a and 1b) and 01/10/13 - 31/03/15 (Tables 2a and 2b)</t>
  </si>
  <si>
    <t>Period: 31/03/15 (all tables)</t>
  </si>
  <si>
    <r>
      <t xml:space="preserve">Total </t>
    </r>
    <r>
      <rPr>
        <b/>
        <u val="single"/>
        <sz val="11"/>
        <rFont val="Arial"/>
        <family val="2"/>
      </rPr>
      <t>Clients</t>
    </r>
    <r>
      <rPr>
        <b/>
        <sz val="11"/>
        <rFont val="Arial"/>
        <family val="2"/>
      </rPr>
      <t xml:space="preserve"> in table</t>
    </r>
  </si>
  <si>
    <r>
      <t xml:space="preserve">COUNT OF </t>
    </r>
    <r>
      <rPr>
        <b/>
        <u val="single"/>
        <sz val="11"/>
        <rFont val="Arial"/>
        <family val="2"/>
      </rPr>
      <t>CLIENTS</t>
    </r>
  </si>
  <si>
    <t>Short Term Support (Other)</t>
  </si>
  <si>
    <t>No Services Provided - Any Reason</t>
  </si>
  <si>
    <t>Physical Support: Personal Care Support</t>
  </si>
  <si>
    <t>Sensory Support: Support for Visual Impairment</t>
  </si>
  <si>
    <t>Sensory Support: Support for Hearing Impairment</t>
  </si>
  <si>
    <t>Sensory Support: Support for Dual Impairment</t>
  </si>
  <si>
    <t>Social Support: Substance Misuse Support</t>
  </si>
  <si>
    <t>Social Support: Asylum Seeker Support</t>
  </si>
  <si>
    <t>Early Cessation of Service  
(Not Leading to Long Term Support)</t>
  </si>
  <si>
    <t>Early Cessation of Service 
(Leading to Long Term Support)</t>
  </si>
  <si>
    <t>Long Term Support 
(Any Setting)</t>
  </si>
  <si>
    <t>Numbers of Requests for Support received from NEW CLIENTS, broken down by the different Sequels to that 
Request</t>
  </si>
  <si>
    <t>Of NEW Clients where the Sequel to a Request for Support was ‘Short Term Support to Maximise Independence’ a breakdown of what followed the period of Short Term Support</t>
  </si>
  <si>
    <t>Of EXISTING Clients who have received ‘Short Term Support to Maximise Independence’ a breakdown of what followed the period of Short Term Support</t>
  </si>
  <si>
    <t>Estimate or Count of Clients who would previously have been counted in RAP P2s</t>
  </si>
  <si>
    <t>Proportion of Older People (65 and over) who were still at home 91 days after discharge from hospital into Reablement / Rehabilitation Services</t>
  </si>
  <si>
    <t>Period: Hospital Discharges between 01/10/14 - 31/12/14 with 91 day follow-up</t>
  </si>
  <si>
    <t>The number of people accessing Long Term Support during the year to 31st March</t>
  </si>
  <si>
    <t>Direct Payment Only</t>
  </si>
  <si>
    <t>CASSR Commissioned Support Only</t>
  </si>
  <si>
    <t>Long Term Health Condition - Neurological: 
Stroke</t>
  </si>
  <si>
    <t>Long Term Health Condition - Neurological: 
Parkinson’s</t>
  </si>
  <si>
    <t>Long Term Health Condition - Neurological: 
Motor Neurone Disease</t>
  </si>
  <si>
    <t>Long Term Health Condition - Neurological: 
Acquired Brain Injury</t>
  </si>
  <si>
    <t>Long Term Health Condition - Neurological: 
Other</t>
  </si>
  <si>
    <t xml:space="preserve">Any other White Background </t>
  </si>
  <si>
    <t xml:space="preserve">Mixed / Multiple Ethnic Groups </t>
  </si>
  <si>
    <t xml:space="preserve">Any other Asian Background </t>
  </si>
  <si>
    <t xml:space="preserve">Any other Black / African / Caribbean Background </t>
  </si>
  <si>
    <t xml:space="preserve">Other Ethnic Group </t>
  </si>
  <si>
    <t>No Data</t>
  </si>
  <si>
    <t>Undeclared / Not Known</t>
  </si>
  <si>
    <t>Of the Clients in LTS001b, the number of people who have been accessing Long Term Support for more than 12 months at the year end (31st March)</t>
  </si>
  <si>
    <t xml:space="preserve">Those Clients receiving Long Term Support recorded in LTS001a who received an Unplanned Review during the year PLUS Planned Reviews for those Clients that led to a Care Home Admission
</t>
  </si>
  <si>
    <t>Issues Related to Carer</t>
  </si>
  <si>
    <t>Change of Residence</t>
  </si>
  <si>
    <t>Count of Clients with BOTH Planned and Unplanned Reviews</t>
  </si>
  <si>
    <t>Planned Reviews</t>
  </si>
  <si>
    <t>Carer Support provided during the year, broken down by the Age of the Carer, Primary Support Reason of the Client and the type of Support provided</t>
  </si>
  <si>
    <t>Table 1
Support Provided to Carers 
by Age Band of Carer</t>
  </si>
  <si>
    <t>Age Group (of Carer)</t>
  </si>
  <si>
    <t>Support involving Cared for Person</t>
  </si>
  <si>
    <t>Table 2
Support Provided to Carers 
by Primary Support Reason (of client)</t>
  </si>
  <si>
    <t>Primary Support Reason 
(of Cared for Person: most recent) - all ages</t>
  </si>
  <si>
    <t>No PSR - Cared for Person not recorded or details not current</t>
  </si>
  <si>
    <t>Method of Assessment or Review</t>
  </si>
  <si>
    <t>No Review or Assessment during year</t>
  </si>
  <si>
    <t>Accommodation and Employment Status of Working Age Clients with a Learning Disability</t>
  </si>
  <si>
    <t>Paid - 16 hours or more a week</t>
  </si>
  <si>
    <t>Not in Paid Employment (Seeking Work)</t>
  </si>
  <si>
    <t>Not in Paid Employment (Not Actively Seeking Work / Retired)</t>
  </si>
  <si>
    <t>Not in Paid Employment</t>
  </si>
  <si>
    <t>Owner Occupier or Shared Ownership Scheme</t>
  </si>
  <si>
    <t xml:space="preserve">Tenant - Private Landlord </t>
  </si>
  <si>
    <t>Settled Mainstream Housing with Family / Friends (Including Flat-Sharing)</t>
  </si>
  <si>
    <t>Supported Accommodation / Supported Lodgings / Supported Group Home (i.e. Accommodation Supported by Staff or Resident Care Taker)</t>
  </si>
  <si>
    <t>Shared Lives Scheme</t>
  </si>
  <si>
    <t>Approved Premises for Offenders released from Prison or under Probation Supervision (e.g. Probation Hostel)</t>
  </si>
  <si>
    <t>Sheltered Housing / Extra Care Housing / Other Sheltered Housing</t>
  </si>
  <si>
    <t>Mobile Accommodation for Gypsy / Roma and Traveller Communities</t>
  </si>
  <si>
    <t>Rough Sleeper / Squatting</t>
  </si>
  <si>
    <t>Night Shelter / Emergency Hostel / Direct Access Hostel (Temporary Accommodation accepting Self-Referrals)</t>
  </si>
  <si>
    <t>Placed in Temporary Accommodation by the Council (including Homelessness Resettlement)</t>
  </si>
  <si>
    <t>Staying with Family / Friends as a Short Term Guest</t>
  </si>
  <si>
    <t>Acute / Long Term Healthcare Residential Facility or Hospital (e.g. NHS Independent General Hospital / Clinic, Long Stay Hospital, Specialist Rehabilitation / Recovery Hospital)</t>
  </si>
  <si>
    <t>Registered Care Home</t>
  </si>
  <si>
    <t>Registered Nursing Home</t>
  </si>
  <si>
    <t>Prison / Young Offenders Institution / Detention Centre</t>
  </si>
  <si>
    <t>Other Temporary Accommodation</t>
  </si>
  <si>
    <t>Tenant (including Local Authority, Arm's Length Management Organisations, Registered Social Landlord, Housing Association)</t>
  </si>
  <si>
    <t>Table 1a
Age Band 18 to 64</t>
  </si>
  <si>
    <t>Table 1b
Age Band 65 and over</t>
  </si>
  <si>
    <t>For clients aged 18 to 64</t>
  </si>
  <si>
    <t>For clients aged 65 and over</t>
  </si>
  <si>
    <t>65 to 74 years old</t>
  </si>
  <si>
    <t>75 to 84 years old</t>
  </si>
  <si>
    <r>
      <t xml:space="preserve">Primary Support Reason 
</t>
    </r>
    <r>
      <rPr>
        <b/>
        <sz val="11"/>
        <color indexed="31"/>
        <rFont val="Arial"/>
        <family val="2"/>
      </rPr>
      <t>for those Aged 18 to 64</t>
    </r>
  </si>
  <si>
    <r>
      <t xml:space="preserve">Primary Support Reason 
</t>
    </r>
    <r>
      <rPr>
        <b/>
        <sz val="11"/>
        <color indexed="31"/>
        <rFont val="Arial"/>
        <family val="2"/>
      </rPr>
      <t>for those Aged 65 and over</t>
    </r>
  </si>
  <si>
    <r>
      <t xml:space="preserve">Primary Support Reason
</t>
    </r>
    <r>
      <rPr>
        <b/>
        <sz val="11"/>
        <color indexed="31"/>
        <rFont val="Arial"/>
        <family val="2"/>
      </rPr>
      <t>for those Aged 65 and over</t>
    </r>
  </si>
  <si>
    <t>For those Aged 18 to 64</t>
  </si>
  <si>
    <t>For those Aged 65 and over</t>
  </si>
  <si>
    <t>Carer aged 18 to 64</t>
  </si>
  <si>
    <t>Carer aged 65 to 84</t>
  </si>
  <si>
    <t>Carer aged 85 and over</t>
  </si>
  <si>
    <t>Males aged 18 to 64</t>
  </si>
  <si>
    <t>Females aged 18 to 64</t>
  </si>
  <si>
    <t>Table 1
Sequels to ST-Max, by Route of Access</t>
  </si>
  <si>
    <t>Table 2a
Sequels to ST-Max, by Primary Support Reason, Age Band 18 to 64</t>
  </si>
  <si>
    <t>Table 2b
Sequels to ST-Max, by Primary Support Reason, Age Band 65 and over</t>
  </si>
  <si>
    <t>Table 3
Sequels to ST-Max, by Carer Support</t>
  </si>
  <si>
    <t>Table 4
Sequel to ST-Max is Long Term Support, by Support Setting</t>
  </si>
  <si>
    <t>Table 3
Sequel to ST-Max, by Carer Support</t>
  </si>
  <si>
    <t>Count of Mandatory Data Items</t>
  </si>
  <si>
    <t>Count of Voluntary Data Items</t>
  </si>
  <si>
    <t>Count of Completed Voluntary Data Items</t>
  </si>
  <si>
    <t>Count of Completed Mandatory Data Items</t>
  </si>
  <si>
    <t>The cells highlighted green contain the long term support sequels that should be reported in table 4</t>
  </si>
  <si>
    <t xml:space="preserve">Any other Mixed / Multiple Ethnic Background </t>
  </si>
  <si>
    <t xml:space="preserve">Long Term Support
 (Eligible Services) </t>
  </si>
  <si>
    <t xml:space="preserve">Long Term Support
(Eligible Services) </t>
  </si>
  <si>
    <t>Universal Services / Signposted to Other Services</t>
  </si>
  <si>
    <t>Route of Access</t>
  </si>
  <si>
    <t>Support from Carer</t>
  </si>
  <si>
    <r>
      <rPr>
        <b/>
        <sz val="12"/>
        <color indexed="9"/>
        <rFont val="Arial"/>
        <family val="2"/>
      </rPr>
      <t>Unplanned Reviews</t>
    </r>
    <r>
      <rPr>
        <b/>
        <sz val="11"/>
        <color indexed="9"/>
        <rFont val="Arial"/>
        <family val="2"/>
      </rPr>
      <t xml:space="preserve">
</t>
    </r>
    <r>
      <rPr>
        <b/>
        <sz val="11"/>
        <color indexed="44"/>
        <rFont val="Arial"/>
        <family val="2"/>
      </rPr>
      <t xml:space="preserve">for those Aged 18 to 64
</t>
    </r>
    <r>
      <rPr>
        <b/>
        <sz val="11"/>
        <color indexed="9"/>
        <rFont val="Arial"/>
        <family val="2"/>
      </rPr>
      <t>Significant Event</t>
    </r>
  </si>
  <si>
    <r>
      <rPr>
        <b/>
        <sz val="12"/>
        <color indexed="9"/>
        <rFont val="Arial"/>
        <family val="2"/>
      </rPr>
      <t>Unplanned Reviews</t>
    </r>
    <r>
      <rPr>
        <b/>
        <sz val="11"/>
        <color indexed="9"/>
        <rFont val="Arial"/>
        <family val="2"/>
      </rPr>
      <t xml:space="preserve">
</t>
    </r>
    <r>
      <rPr>
        <b/>
        <sz val="11"/>
        <color indexed="44"/>
        <rFont val="Arial"/>
        <family val="2"/>
      </rPr>
      <t xml:space="preserve">for those Aged 65 and over
</t>
    </r>
    <r>
      <rPr>
        <b/>
        <sz val="11"/>
        <color indexed="9"/>
        <rFont val="Arial"/>
        <family val="2"/>
      </rPr>
      <t>Significant Event</t>
    </r>
  </si>
  <si>
    <t>Information, Advice and Other Universal Services / Signposting</t>
  </si>
  <si>
    <t>Table 2
Planned Reviews by 
Age Band and Sequel</t>
  </si>
  <si>
    <t>Table 3
Support Provided to Carers by Method of 
Assessment or Review</t>
  </si>
  <si>
    <r>
      <t>Primary Support Reason</t>
    </r>
    <r>
      <rPr>
        <b/>
        <sz val="11"/>
        <color indexed="44"/>
        <rFont val="Arial"/>
        <family val="2"/>
      </rPr>
      <t xml:space="preserve"> 
for those Aged 18 to 64</t>
    </r>
  </si>
  <si>
    <r>
      <t>Primary Support Reason</t>
    </r>
    <r>
      <rPr>
        <b/>
        <sz val="11"/>
        <color indexed="44"/>
        <rFont val="Arial"/>
        <family val="2"/>
      </rPr>
      <t xml:space="preserve"> 
for those Aged 65 and over</t>
    </r>
  </si>
  <si>
    <t>Table 4b
Long Term Support at year end by 
Ethnicity for Females</t>
  </si>
  <si>
    <t>Sequel to Request for Support (and Support Setting)</t>
  </si>
  <si>
    <t>Physical Support: Access and Mobility Only</t>
  </si>
  <si>
    <t>Support with Memory and Cognition</t>
  </si>
  <si>
    <t xml:space="preserve">CASSR managed Personal Budget </t>
  </si>
  <si>
    <t>Jointly with the Cared for Person</t>
  </si>
  <si>
    <t>Separately from the Cared for Person</t>
  </si>
  <si>
    <t>Table 1a
Long Term Support by Primary Support Reason for Age Band 18 to 64</t>
  </si>
  <si>
    <t>Table 1b
Long Term Support by Primary Support Reason for Age Band 65 and over</t>
  </si>
  <si>
    <r>
      <t xml:space="preserve">Route of Access
</t>
    </r>
    <r>
      <rPr>
        <b/>
        <sz val="11"/>
        <color indexed="44"/>
        <rFont val="Arial"/>
        <family val="2"/>
      </rPr>
      <t>for clients aged 18 to 64</t>
    </r>
  </si>
  <si>
    <r>
      <t xml:space="preserve">Route of Access
</t>
    </r>
    <r>
      <rPr>
        <b/>
        <sz val="11"/>
        <color indexed="44"/>
        <rFont val="Arial"/>
        <family val="2"/>
      </rPr>
      <t>for clients aged 65 and over</t>
    </r>
  </si>
  <si>
    <r>
      <t xml:space="preserve">Primary Support Reason 
</t>
    </r>
    <r>
      <rPr>
        <b/>
        <sz val="11"/>
        <color indexed="31"/>
        <rFont val="Arial"/>
        <family val="2"/>
      </rPr>
      <t>for those aged 18 to 64</t>
    </r>
  </si>
  <si>
    <r>
      <t xml:space="preserve">Primary Support Reason 
</t>
    </r>
    <r>
      <rPr>
        <b/>
        <sz val="11"/>
        <color indexed="31"/>
        <rFont val="Arial"/>
        <family val="2"/>
      </rPr>
      <t>for those aged 65 and over</t>
    </r>
  </si>
  <si>
    <r>
      <t xml:space="preserve">Unplanned Reviews
</t>
    </r>
    <r>
      <rPr>
        <b/>
        <sz val="11"/>
        <color indexed="44"/>
        <rFont val="Arial"/>
        <family val="2"/>
      </rPr>
      <t xml:space="preserve">for those Aged 18 to 64
</t>
    </r>
    <r>
      <rPr>
        <b/>
        <sz val="11"/>
        <color indexed="9"/>
        <rFont val="Arial"/>
        <family val="2"/>
      </rPr>
      <t xml:space="preserve">
Significant Event</t>
    </r>
  </si>
  <si>
    <r>
      <t xml:space="preserve">Unplanned Reviews
</t>
    </r>
    <r>
      <rPr>
        <b/>
        <sz val="11"/>
        <color indexed="44"/>
        <rFont val="Arial"/>
        <family val="2"/>
      </rPr>
      <t xml:space="preserve">for those Aged 65 and over
</t>
    </r>
    <r>
      <rPr>
        <b/>
        <sz val="11"/>
        <color indexed="9"/>
        <rFont val="Arial"/>
        <family val="2"/>
      </rPr>
      <t xml:space="preserve">
Significant Event</t>
    </r>
  </si>
  <si>
    <t>Period: 01/10/13 - 31/03/15</t>
  </si>
  <si>
    <t>The sequels in these green cells need to be checked for repeat requests that resulted in short term support (Table 2a)</t>
  </si>
  <si>
    <t>The sequels in these green cells need to be checked for repeat requests that resulted in short term support (Table 2b)</t>
  </si>
  <si>
    <t>Repeat requests of clients in the green cells in Table 1a where the earlier request(s) led to short term support to maximise independence</t>
  </si>
  <si>
    <t>Repeat requests of clients in the green cells in Table 1b where the earlier request(s) led to short term support to maximise independence</t>
  </si>
  <si>
    <t>Level of Long Term Support Increased</t>
  </si>
  <si>
    <t>ALL Long Term Support Temporarily Suspended</t>
  </si>
  <si>
    <t>Indicate whether 
Count or Estimate</t>
  </si>
  <si>
    <t>Learning, Developmental or Intellectual Disability: Autism 
(excluding Asperger's Syndrome / High Functioning Autism)</t>
  </si>
  <si>
    <t>Table 1a
Unplanned Reviews by 
Significant Event and Sequel, 
for Age Band 18 to 64</t>
  </si>
  <si>
    <t>Table 1b
Unplanned Reviews by 
Significant Event and Sequel, 
for Age Band 65 and over</t>
  </si>
  <si>
    <t>Table 2
Planned Reviews where Sequel 
is a move to Residential or 
Nursing care, by Age Band</t>
  </si>
  <si>
    <t>Table 3
Clients with both Planned and 
Unplanned Reviews</t>
  </si>
  <si>
    <r>
      <t xml:space="preserve">Respite or Other Forms of Carer Support delivered to the 
</t>
    </r>
    <r>
      <rPr>
        <b/>
        <u val="single"/>
        <sz val="11"/>
        <rFont val="Arial"/>
        <family val="2"/>
      </rPr>
      <t>Cared for Person</t>
    </r>
  </si>
  <si>
    <t>Table 1a 
Long Term Support at year end by Primary Support Reason for Age Band 18 to 64</t>
  </si>
  <si>
    <t>Table 1b 
Long Term Support at year end by Primary Support Reason for Age Band 65 and over</t>
  </si>
  <si>
    <t>Table 2a 
Long Term Support at year end by Reported Health Condition for Age Band 18 to 64</t>
  </si>
  <si>
    <t>Table 2b 
Long Term Support at year end by Reported Health Condition for Age Band 65 and over</t>
  </si>
  <si>
    <t>Table 3 
Long Term Support at year end by Carer Support</t>
  </si>
  <si>
    <t>Table 4a 
Long Term Support at year end by 
Ethnicity for Males</t>
  </si>
  <si>
    <t>Long Term Health Condition - Physical: 
Chronic Obstructive Pulmonary Disease</t>
  </si>
  <si>
    <t>Long Term Health Condition - Physical: 
Cancer</t>
  </si>
  <si>
    <t>Long Term Health Condition - Physical: 
Acquired Physical Injury</t>
  </si>
  <si>
    <t>Long Term Health Condition - Physical: 
HIV / AIDS</t>
  </si>
  <si>
    <t>Long Term Health Condition - Physical: 
Other</t>
  </si>
  <si>
    <t>No Relevant Long Term Reported Health Conditions</t>
  </si>
  <si>
    <r>
      <t xml:space="preserve">Table 2a
Previous 'ST-Max', Age Band 18 to 64 
</t>
    </r>
    <r>
      <rPr>
        <b/>
        <sz val="11"/>
        <color indexed="8"/>
        <rFont val="Arial"/>
        <family val="2"/>
      </rPr>
      <t xml:space="preserve">For </t>
    </r>
    <r>
      <rPr>
        <b/>
        <u val="single"/>
        <sz val="11"/>
        <color indexed="8"/>
        <rFont val="Arial"/>
        <family val="2"/>
      </rPr>
      <t>each</t>
    </r>
    <r>
      <rPr>
        <b/>
        <sz val="11"/>
        <color indexed="8"/>
        <rFont val="Arial"/>
        <family val="2"/>
      </rPr>
      <t xml:space="preserve"> response in Table 1a with sequels marked in green, count any prior requests (within previous 6 months including the prior year) which also resulted in Short Term Support to Maximise Independence.</t>
    </r>
  </si>
  <si>
    <r>
      <t xml:space="preserve">Table 2b
Previous 'ST-Max', Age Band 65 and over 
</t>
    </r>
    <r>
      <rPr>
        <b/>
        <sz val="11"/>
        <color indexed="8"/>
        <rFont val="Arial"/>
        <family val="2"/>
      </rPr>
      <t xml:space="preserve">For </t>
    </r>
    <r>
      <rPr>
        <b/>
        <u val="single"/>
        <sz val="11"/>
        <color indexed="8"/>
        <rFont val="Arial"/>
        <family val="2"/>
      </rPr>
      <t>each</t>
    </r>
    <r>
      <rPr>
        <b/>
        <sz val="11"/>
        <color indexed="8"/>
        <rFont val="Arial"/>
        <family val="2"/>
      </rPr>
      <t xml:space="preserve"> response in Table 1b with sequels marked in green, count any prior requests (within previous 6 months including the prior year) which also resulted in Short Term Support to Maximise Independence.</t>
    </r>
  </si>
  <si>
    <t>Table 1a
Long Term Support for more than 12 months by Primary Support Reason 
for Age Band 18 to 64</t>
  </si>
  <si>
    <t>Table 1b
Long Term Support for more than 12 months by Primary Support Reason 
for Age Band 65 and over</t>
  </si>
  <si>
    <r>
      <t xml:space="preserve">By Reported Health conditions
</t>
    </r>
    <r>
      <rPr>
        <b/>
        <sz val="11"/>
        <color indexed="56"/>
        <rFont val="Arial"/>
        <family val="2"/>
      </rPr>
      <t>(Voluntary categories highlighted in blue)</t>
    </r>
    <r>
      <rPr>
        <b/>
        <sz val="11"/>
        <color indexed="9"/>
        <rFont val="Arial"/>
        <family val="2"/>
      </rPr>
      <t xml:space="preserve">
</t>
    </r>
    <r>
      <rPr>
        <b/>
        <sz val="11"/>
        <color indexed="31"/>
        <rFont val="Arial"/>
        <family val="2"/>
      </rPr>
      <t>for those Aged 18 to 64</t>
    </r>
  </si>
  <si>
    <r>
      <t xml:space="preserve">By Reported Health conditions
</t>
    </r>
    <r>
      <rPr>
        <b/>
        <sz val="11"/>
        <color indexed="56"/>
        <rFont val="Arial"/>
        <family val="2"/>
      </rPr>
      <t>(Voluntary categories highlighted in blue)</t>
    </r>
    <r>
      <rPr>
        <b/>
        <sz val="11"/>
        <color indexed="9"/>
        <rFont val="Arial"/>
        <family val="2"/>
      </rPr>
      <t xml:space="preserve">
</t>
    </r>
    <r>
      <rPr>
        <b/>
        <sz val="11"/>
        <color indexed="31"/>
        <rFont val="Arial"/>
        <family val="2"/>
      </rPr>
      <t>for those Aged 65 and over</t>
    </r>
  </si>
  <si>
    <t>'Unsettled' Accommodation</t>
  </si>
  <si>
    <r>
      <t xml:space="preserve">Total </t>
    </r>
    <r>
      <rPr>
        <b/>
        <u val="single"/>
        <sz val="11"/>
        <rFont val="Arial"/>
        <family val="2"/>
      </rPr>
      <t>Cared for</t>
    </r>
  </si>
  <si>
    <r>
      <t xml:space="preserve">Total </t>
    </r>
    <r>
      <rPr>
        <b/>
        <u val="single"/>
        <sz val="11"/>
        <rFont val="Arial"/>
        <family val="2"/>
      </rPr>
      <t>Carers</t>
    </r>
  </si>
  <si>
    <t>SUB-TOTAL</t>
  </si>
  <si>
    <r>
      <t xml:space="preserve">Total </t>
    </r>
    <r>
      <rPr>
        <b/>
        <u val="single"/>
        <sz val="11"/>
        <rFont val="Arial"/>
        <family val="2"/>
      </rPr>
      <t>Clients</t>
    </r>
  </si>
  <si>
    <r>
      <t xml:space="preserve">Total </t>
    </r>
    <r>
      <rPr>
        <b/>
        <u val="single"/>
        <sz val="11"/>
        <rFont val="Arial"/>
        <family val="2"/>
      </rPr>
      <t>Events</t>
    </r>
  </si>
  <si>
    <t>Snapshot Count of Clients receiving ‘Short Term Support to Maximise Independence’ at the year end (31st March) with an estimate of how many would have been counted in previous years for RAP Table P2s</t>
  </si>
  <si>
    <t>Of the Clients in LTS001a, the number of people accessing Long Term Support at the year end (31st March)</t>
  </si>
  <si>
    <t>Those Clients receiving Long Term Support for more than 12 months at the year end (LTS001c), for whom an Unplanned or Planned Review of Care Needs took place during the year and the Sequel to that Review</t>
  </si>
  <si>
    <t>No Services Provided - Universal Services / Signposted to Other Services</t>
  </si>
  <si>
    <t>No Services Provided - Needs Identified but Self Funding</t>
  </si>
  <si>
    <t xml:space="preserve">No Services Provided - Needs Identified but Support Declined </t>
  </si>
  <si>
    <t>No Services Provided - No Identified Needs</t>
  </si>
  <si>
    <t>THIS TABLE CONTAINS DATA USED FOR THE ADULT SOCIAL CARE OUTCOMES FRAMEWORK (ASCOF) MEASURE 1C</t>
  </si>
  <si>
    <t>THIS TABLE CONTAINS DATA USED FOR THE ADULT SOCIAL CARE OUTCOMES FRAMEWORK (ASCOF) MEASURE 1G</t>
  </si>
  <si>
    <t>THIS TABLE CONTAINS DATA USED FOR THE ADULT SOCIAL CARE OUTCOMES FRAMEWORK (ASCOF) MEASURE 1E AND 1G</t>
  </si>
  <si>
    <t>THIS TABLE CONTAINS DATA USED FOR THE ADULT SOCIAL CARE OUTCOMES FRAMEWORK (ASCOF) MEASURE 2A</t>
  </si>
  <si>
    <t>THIS TABLE CONTAINS DATA USED FOR THE ADULT SOCIAL CARE OUTCOMES FRAMEWORK (ASCOF) MEASURE 2B</t>
  </si>
  <si>
    <t>THIS TABLE CONTAINS DATA USED FOR THE ADULT SOCIAL CARE OUTCOMES FRAMEWORK (ASCOF) MEASURE 2D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</si>
</sst>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0.0"/>
    <numFmt numFmtId="170" formatCode="0.0%"/>
  </numFmts>
  <fonts count="91">
    <font>
      <sz val="11"/>
      <color theme="1"/>
      <name val="Arial"/>
      <family val="2"/>
    </font>
    <font>
      <sz val="11"/>
      <color indexed="56"/>
      <name val="Arial"/>
      <family val="2"/>
    </font>
    <font>
      <sz val="10"/>
      <name val="Arial"/>
      <family val="2"/>
    </font>
    <font>
      <b/>
      <u val="single"/>
      <sz val="11"/>
      <name val="Verdana"/>
      <family val="2"/>
    </font>
    <font>
      <sz val="12"/>
      <name val="Arial MT"/>
      <family val="0"/>
    </font>
    <font>
      <b/>
      <sz val="11"/>
      <name val="Arial"/>
      <family val="2"/>
    </font>
    <font>
      <b/>
      <sz val="11"/>
      <color indexed="8"/>
      <name val="Arial"/>
      <family val="2"/>
    </font>
    <font>
      <b/>
      <sz val="12"/>
      <color indexed="9"/>
      <name val="Arial"/>
      <family val="2"/>
    </font>
    <font>
      <b/>
      <u val="single"/>
      <sz val="11"/>
      <color indexed="8"/>
      <name val="Arial"/>
      <family val="2"/>
    </font>
    <font>
      <b/>
      <sz val="11"/>
      <color indexed="9"/>
      <name val="Arial"/>
      <family val="2"/>
    </font>
    <font>
      <b/>
      <sz val="11"/>
      <color indexed="44"/>
      <name val="Arial"/>
      <family val="2"/>
    </font>
    <font>
      <b/>
      <sz val="11"/>
      <color indexed="31"/>
      <name val="Arial"/>
      <family val="2"/>
    </font>
    <font>
      <b/>
      <u val="single"/>
      <sz val="11"/>
      <name val="Arial"/>
      <family val="2"/>
    </font>
    <font>
      <b/>
      <sz val="11"/>
      <color indexed="56"/>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sz val="12"/>
      <color indexed="8"/>
      <name val="Arial"/>
      <family val="2"/>
    </font>
    <font>
      <i/>
      <sz val="11"/>
      <color indexed="23"/>
      <name val="Arial"/>
      <family val="2"/>
    </font>
    <font>
      <u val="single"/>
      <sz val="11"/>
      <color indexed="55"/>
      <name val="Arial"/>
      <family val="2"/>
    </font>
    <font>
      <sz val="11"/>
      <color indexed="17"/>
      <name val="Arial"/>
      <family val="2"/>
    </font>
    <font>
      <b/>
      <sz val="15"/>
      <color indexed="8"/>
      <name val="Arial"/>
      <family val="2"/>
    </font>
    <font>
      <b/>
      <sz val="13"/>
      <color indexed="8"/>
      <name val="Arial"/>
      <family val="2"/>
    </font>
    <font>
      <u val="single"/>
      <sz val="7.7"/>
      <color indexed="23"/>
      <name val="Arial"/>
      <family val="2"/>
    </font>
    <font>
      <sz val="11"/>
      <color indexed="62"/>
      <name val="Arial"/>
      <family val="2"/>
    </font>
    <font>
      <sz val="11"/>
      <color indexed="52"/>
      <name val="Arial"/>
      <family val="2"/>
    </font>
    <font>
      <sz val="11"/>
      <color indexed="60"/>
      <name val="Arial"/>
      <family val="2"/>
    </font>
    <font>
      <sz val="10"/>
      <color indexed="8"/>
      <name val="Arial"/>
      <family val="2"/>
    </font>
    <font>
      <b/>
      <sz val="11"/>
      <color indexed="63"/>
      <name val="Arial"/>
      <family val="2"/>
    </font>
    <font>
      <b/>
      <sz val="18"/>
      <color indexed="8"/>
      <name val="Arial"/>
      <family val="2"/>
    </font>
    <font>
      <sz val="11"/>
      <color indexed="10"/>
      <name val="Arial"/>
      <family val="2"/>
    </font>
    <font>
      <b/>
      <sz val="9"/>
      <color indexed="8"/>
      <name val="Arial"/>
      <family val="2"/>
    </font>
    <font>
      <sz val="11"/>
      <name val="Arial"/>
      <family val="2"/>
    </font>
    <font>
      <b/>
      <sz val="16"/>
      <name val="Arial"/>
      <family val="2"/>
    </font>
    <font>
      <sz val="16"/>
      <name val="Arial"/>
      <family val="2"/>
    </font>
    <font>
      <u val="single"/>
      <sz val="12"/>
      <color indexed="23"/>
      <name val="Arial"/>
      <family val="2"/>
    </font>
    <font>
      <sz val="12"/>
      <name val="Arial"/>
      <family val="2"/>
    </font>
    <font>
      <b/>
      <sz val="12"/>
      <name val="Arial"/>
      <family val="2"/>
    </font>
    <font>
      <b/>
      <sz val="14"/>
      <color indexed="10"/>
      <name val="Arial"/>
      <family val="2"/>
    </font>
    <font>
      <sz val="10"/>
      <color indexed="23"/>
      <name val="Arial"/>
      <family val="2"/>
    </font>
    <font>
      <b/>
      <sz val="14"/>
      <name val="Arial"/>
      <family val="2"/>
    </font>
    <font>
      <b/>
      <sz val="10"/>
      <color indexed="17"/>
      <name val="Arial"/>
      <family val="2"/>
    </font>
    <font>
      <b/>
      <sz val="12"/>
      <color indexed="8"/>
      <name val="Arial"/>
      <family val="2"/>
    </font>
    <font>
      <b/>
      <sz val="12"/>
      <color indexed="23"/>
      <name val="Arial"/>
      <family val="2"/>
    </font>
    <font>
      <sz val="12"/>
      <color indexed="23"/>
      <name val="Arial"/>
      <family val="2"/>
    </font>
    <font>
      <sz val="11"/>
      <color indexed="23"/>
      <name val="Arial"/>
      <family val="2"/>
    </font>
    <font>
      <sz val="9"/>
      <color indexed="23"/>
      <name val="Arial"/>
      <family val="2"/>
    </font>
    <font>
      <i/>
      <sz val="11"/>
      <name val="Arial"/>
      <family val="2"/>
    </font>
    <font>
      <sz val="9"/>
      <color indexed="16"/>
      <name val="Arial"/>
      <family val="2"/>
    </font>
    <font>
      <b/>
      <sz val="11"/>
      <color indexed="23"/>
      <name val="Arial"/>
      <family val="2"/>
    </font>
    <font>
      <b/>
      <sz val="10"/>
      <color indexed="36"/>
      <name val="Arial"/>
      <family val="2"/>
    </font>
    <font>
      <sz val="11"/>
      <color indexed="30"/>
      <name val="Arial"/>
      <family val="2"/>
    </font>
    <font>
      <b/>
      <sz val="10"/>
      <color indexed="10"/>
      <name val="Arial"/>
      <family val="2"/>
    </font>
    <font>
      <b/>
      <u val="single"/>
      <sz val="12"/>
      <color indexed="23"/>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2"/>
      <color theme="1"/>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7.7"/>
      <color theme="10"/>
      <name val="Arial"/>
      <family val="2"/>
    </font>
    <font>
      <sz val="11"/>
      <color rgb="FF3F3F76"/>
      <name val="Arial"/>
      <family val="2"/>
    </font>
    <font>
      <sz val="11"/>
      <color rgb="FFFA7D00"/>
      <name val="Arial"/>
      <family val="2"/>
    </font>
    <font>
      <sz val="11"/>
      <color rgb="FF9C6500"/>
      <name val="Arial"/>
      <family val="2"/>
    </font>
    <font>
      <sz val="10"/>
      <color theme="1"/>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9"/>
      <color theme="1"/>
      <name val="Arial"/>
      <family val="2"/>
    </font>
    <font>
      <u val="single"/>
      <sz val="12"/>
      <color theme="10"/>
      <name val="Arial"/>
      <family val="2"/>
    </font>
    <font>
      <b/>
      <sz val="14"/>
      <color rgb="FFFF0000"/>
      <name val="Arial"/>
      <family val="2"/>
    </font>
    <font>
      <b/>
      <sz val="10"/>
      <color rgb="FF00B050"/>
      <name val="Arial"/>
      <family val="2"/>
    </font>
    <font>
      <b/>
      <sz val="12"/>
      <color theme="1"/>
      <name val="Arial"/>
      <family val="2"/>
    </font>
    <font>
      <b/>
      <sz val="12"/>
      <color theme="0" tint="-0.4999699890613556"/>
      <name val="Arial"/>
      <family val="2"/>
    </font>
    <font>
      <sz val="12"/>
      <color theme="0" tint="-0.4999699890613556"/>
      <name val="Arial"/>
      <family val="2"/>
    </font>
    <font>
      <sz val="10"/>
      <color theme="0" tint="-0.4999699890613556"/>
      <name val="Arial"/>
      <family val="2"/>
    </font>
    <font>
      <sz val="11"/>
      <color theme="0" tint="-0.4999699890613556"/>
      <name val="Arial"/>
      <family val="2"/>
    </font>
    <font>
      <sz val="9"/>
      <color theme="0" tint="-0.4999699890613556"/>
      <name val="Arial"/>
      <family val="2"/>
    </font>
    <font>
      <sz val="9"/>
      <color rgb="FF800000"/>
      <name val="Arial"/>
      <family val="2"/>
    </font>
    <font>
      <b/>
      <sz val="11"/>
      <color theme="0" tint="-0.4999699890613556"/>
      <name val="Arial"/>
      <family val="2"/>
    </font>
    <font>
      <b/>
      <sz val="10"/>
      <color rgb="FF7030A0"/>
      <name val="Arial"/>
      <family val="2"/>
    </font>
    <font>
      <sz val="11"/>
      <color rgb="FF0070C0"/>
      <name val="Arial"/>
      <family val="2"/>
    </font>
    <font>
      <b/>
      <sz val="10"/>
      <color rgb="FFFF0000"/>
      <name val="Arial"/>
      <family val="2"/>
    </font>
    <font>
      <b/>
      <u val="single"/>
      <sz val="12"/>
      <color theme="1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1" tint="0.49998000264167786"/>
        <bgColor indexed="64"/>
      </patternFill>
    </fill>
    <fill>
      <patternFill patternType="solid">
        <fgColor theme="0"/>
        <bgColor indexed="64"/>
      </patternFill>
    </fill>
    <fill>
      <patternFill patternType="solid">
        <fgColor indexed="46"/>
        <bgColor indexed="64"/>
      </patternFill>
    </fill>
    <fill>
      <patternFill patternType="solid">
        <fgColor indexed="23"/>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04998999834060669"/>
        <bgColor indexed="64"/>
      </patternFill>
    </fill>
    <fill>
      <patternFill patternType="solid">
        <fgColor theme="3"/>
        <bgColor indexed="64"/>
      </patternFill>
    </fill>
    <fill>
      <patternFill patternType="solid">
        <fgColor rgb="FF92D050"/>
        <bgColor indexed="64"/>
      </patternFill>
    </fill>
    <fill>
      <patternFill patternType="solid">
        <fgColor indexed="17"/>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000000"/>
        <bgColor indexed="64"/>
      </patternFill>
    </fill>
    <fill>
      <patternFill patternType="solid">
        <fgColor rgb="FFCCECFF"/>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22"/>
      </left>
      <right style="hair">
        <color indexed="22"/>
      </right>
      <top style="hair">
        <color indexed="22"/>
      </top>
      <bottom style="hair">
        <color indexed="22"/>
      </bottom>
    </border>
    <border>
      <left style="hair">
        <color theme="9" tint="0.3999499976634979"/>
      </left>
      <right style="hair">
        <color theme="9" tint="0.3999499976634979"/>
      </right>
      <top style="hair">
        <color theme="9" tint="0.3999499976634979"/>
      </top>
      <bottom style="hair">
        <color theme="9" tint="0.3999499976634979"/>
      </bottom>
    </border>
    <border>
      <left/>
      <right/>
      <top/>
      <bottom style="hair">
        <color indexed="22"/>
      </bottom>
    </border>
    <border>
      <left>
        <color indexed="63"/>
      </left>
      <right>
        <color indexed="63"/>
      </right>
      <top style="medium"/>
      <bottom>
        <color indexed="63"/>
      </bottom>
    </border>
    <border>
      <left style="hair">
        <color indexed="22"/>
      </left>
      <right/>
      <top style="hair">
        <color indexed="22"/>
      </top>
      <bottom style="hair">
        <color indexed="22"/>
      </bottom>
    </border>
    <border>
      <left style="thin"/>
      <right style="thin"/>
      <top style="thin"/>
      <bottom style="thin"/>
    </border>
    <border>
      <left style="medium"/>
      <right style="medium"/>
      <top style="medium"/>
      <bottom style="medium"/>
    </border>
    <border>
      <left style="hair">
        <color indexed="22"/>
      </left>
      <right style="hair">
        <color indexed="22"/>
      </right>
      <top style="hair">
        <color indexed="22"/>
      </top>
      <bottom/>
    </border>
    <border>
      <left style="hair">
        <color theme="9" tint="0.3999499976634979"/>
      </left>
      <right style="hair">
        <color theme="9" tint="0.3999499976634979"/>
      </right>
      <top style="hair">
        <color theme="9" tint="0.3999499976634979"/>
      </top>
      <bottom/>
    </border>
    <border>
      <left style="hair">
        <color indexed="22"/>
      </left>
      <right/>
      <top/>
      <bottom style="hair">
        <color indexed="22"/>
      </bottom>
    </border>
    <border>
      <left style="hair">
        <color indexed="22"/>
      </left>
      <right/>
      <top/>
      <bottom/>
    </border>
    <border>
      <left/>
      <right/>
      <top style="hair">
        <color indexed="22"/>
      </top>
      <bottom style="hair">
        <color indexed="22"/>
      </bottom>
    </border>
    <border>
      <left style="hair">
        <color rgb="FFC0C0C0"/>
      </left>
      <right style="hair">
        <color rgb="FFC0C0C0"/>
      </right>
      <top style="hair">
        <color rgb="FFC0C0C0"/>
      </top>
      <bottom style="hair">
        <color rgb="FFC0C0C0"/>
      </bottom>
    </border>
    <border>
      <left style="hair">
        <color rgb="FFC0C0C0"/>
      </left>
      <right style="hair">
        <color rgb="FFC0C0C0"/>
      </right>
      <top/>
      <bottom style="hair">
        <color rgb="FFC0C0C0"/>
      </bottom>
    </border>
    <border>
      <left style="hair">
        <color rgb="FFC0C0C0"/>
      </left>
      <right/>
      <top style="hair">
        <color rgb="FFC0C0C0"/>
      </top>
      <bottom/>
    </border>
    <border>
      <left style="hair">
        <color rgb="FFC0C0C0"/>
      </left>
      <right/>
      <top/>
      <bottom/>
    </border>
    <border>
      <left style="hair">
        <color rgb="FFC0C0C0"/>
      </left>
      <right/>
      <top style="hair">
        <color rgb="FFC0C0C0"/>
      </top>
      <bottom style="hair">
        <color rgb="FFC0C0C0"/>
      </bottom>
    </border>
    <border>
      <left style="hair">
        <color indexed="22"/>
      </left>
      <right style="hair">
        <color indexed="22"/>
      </right>
      <top/>
      <bottom style="hair">
        <color indexed="22"/>
      </bottom>
    </border>
    <border>
      <left style="hair"/>
      <right/>
      <top/>
      <bottom/>
    </border>
    <border>
      <left style="hair">
        <color indexed="22"/>
      </left>
      <right style="hair"/>
      <top style="hair"/>
      <bottom/>
    </border>
    <border>
      <left style="hair">
        <color indexed="22"/>
      </left>
      <right style="hair">
        <color indexed="22"/>
      </right>
      <top>
        <color indexed="63"/>
      </top>
      <bottom style="hair">
        <color theme="9" tint="0.3999499976634979"/>
      </bottom>
    </border>
    <border>
      <left style="hair">
        <color indexed="22"/>
      </left>
      <right/>
      <top/>
      <bottom style="hair">
        <color theme="9" tint="0.3999499976634979"/>
      </bottom>
    </border>
    <border>
      <left style="hair">
        <color theme="9" tint="0.39991000294685364"/>
      </left>
      <right style="hair">
        <color indexed="22"/>
      </right>
      <top>
        <color indexed="63"/>
      </top>
      <bottom style="hair">
        <color theme="9" tint="0.3999499976634979"/>
      </bottom>
    </border>
    <border>
      <left style="hair">
        <color rgb="FFC0C0C0"/>
      </left>
      <right style="hair">
        <color rgb="FFC0C0C0"/>
      </right>
      <top>
        <color indexed="63"/>
      </top>
      <bottom>
        <color indexed="63"/>
      </bottom>
    </border>
    <border>
      <left style="hair">
        <color rgb="FFC0C0C0"/>
      </left>
      <right style="hair">
        <color rgb="FFC0C0C0"/>
      </right>
      <top>
        <color indexed="63"/>
      </top>
      <bottom style="medium"/>
    </border>
    <border>
      <left/>
      <right/>
      <top style="hair">
        <color indexed="22"/>
      </top>
      <bottom/>
    </border>
    <border>
      <left style="hair">
        <color indexed="22"/>
      </left>
      <right style="hair">
        <color indexed="22"/>
      </right>
      <top>
        <color indexed="63"/>
      </top>
      <bottom>
        <color indexed="63"/>
      </bottom>
    </border>
    <border>
      <left/>
      <right style="hair">
        <color indexed="22"/>
      </right>
      <top style="hair">
        <color indexed="22"/>
      </top>
      <bottom style="hair">
        <color indexed="22"/>
      </bottom>
    </border>
    <border>
      <left style="hair">
        <color rgb="FFC0C0C0"/>
      </left>
      <right style="hair">
        <color rgb="FFC0C0C0"/>
      </right>
      <top style="hair">
        <color rgb="FFC0C0C0"/>
      </top>
      <bottom/>
    </border>
    <border>
      <left style="medium">
        <color rgb="FFFF0000"/>
      </left>
      <right style="hair">
        <color indexed="22"/>
      </right>
      <top style="medium">
        <color rgb="FFFF0000"/>
      </top>
      <bottom style="hair">
        <color indexed="22"/>
      </bottom>
    </border>
    <border>
      <left style="hair">
        <color indexed="22"/>
      </left>
      <right style="hair">
        <color indexed="22"/>
      </right>
      <top style="medium">
        <color rgb="FFFF0000"/>
      </top>
      <bottom style="hair">
        <color indexed="22"/>
      </bottom>
    </border>
    <border>
      <left style="hair">
        <color indexed="22"/>
      </left>
      <right style="medium">
        <color rgb="FFFF0000"/>
      </right>
      <top style="medium">
        <color rgb="FFFF0000"/>
      </top>
      <bottom style="hair">
        <color indexed="22"/>
      </bottom>
    </border>
    <border>
      <left style="medium">
        <color rgb="FFFF0000"/>
      </left>
      <right style="hair">
        <color indexed="22"/>
      </right>
      <top style="hair">
        <color indexed="22"/>
      </top>
      <bottom style="hair">
        <color indexed="22"/>
      </bottom>
    </border>
    <border>
      <left style="hair">
        <color indexed="22"/>
      </left>
      <right style="medium">
        <color rgb="FFFF0000"/>
      </right>
      <top style="hair">
        <color indexed="22"/>
      </top>
      <bottom style="hair">
        <color indexed="22"/>
      </bottom>
    </border>
    <border>
      <left style="medium">
        <color rgb="FFFF0000"/>
      </left>
      <right style="hair">
        <color indexed="22"/>
      </right>
      <top style="hair">
        <color indexed="22"/>
      </top>
      <bottom style="medium">
        <color rgb="FFFF0000"/>
      </bottom>
    </border>
    <border>
      <left style="hair">
        <color indexed="22"/>
      </left>
      <right style="hair">
        <color indexed="22"/>
      </right>
      <top style="hair">
        <color indexed="22"/>
      </top>
      <bottom style="medium">
        <color rgb="FFFF0000"/>
      </bottom>
    </border>
    <border>
      <left style="hair">
        <color indexed="22"/>
      </left>
      <right style="medium">
        <color rgb="FFFF0000"/>
      </right>
      <top style="hair">
        <color indexed="22"/>
      </top>
      <bottom style="medium">
        <color rgb="FFFF0000"/>
      </bottom>
    </border>
    <border>
      <left style="medium"/>
      <right style="medium"/>
      <top>
        <color indexed="63"/>
      </top>
      <bottom style="medium"/>
    </border>
    <border>
      <left/>
      <right style="hair">
        <color indexed="22"/>
      </right>
      <top/>
      <bottom style="hair">
        <color indexed="22"/>
      </bottom>
    </border>
    <border>
      <left style="medium">
        <color rgb="FFFF0000"/>
      </left>
      <right style="hair">
        <color indexed="22"/>
      </right>
      <top style="hair">
        <color indexed="22"/>
      </top>
      <bottom/>
    </border>
    <border>
      <left style="hair">
        <color indexed="22"/>
      </left>
      <right style="medium">
        <color rgb="FFFF0000"/>
      </right>
      <top style="hair">
        <color indexed="22"/>
      </top>
      <bottom/>
    </border>
    <border>
      <left style="medium">
        <color rgb="FFFF0000"/>
      </left>
      <right/>
      <top style="hair">
        <color rgb="FFC0C0C0"/>
      </top>
      <bottom style="medium">
        <color rgb="FFFF0000"/>
      </bottom>
    </border>
    <border>
      <left/>
      <right style="medium">
        <color rgb="FFFF0000"/>
      </right>
      <top style="hair">
        <color rgb="FFC0C0C0"/>
      </top>
      <bottom style="medium">
        <color rgb="FFFF0000"/>
      </bottom>
    </border>
    <border>
      <left style="medium">
        <color rgb="FFFF0000"/>
      </left>
      <right style="medium">
        <color rgb="FFFF0000"/>
      </right>
      <top style="medium">
        <color rgb="FFFF0000"/>
      </top>
      <bottom/>
    </border>
    <border>
      <left style="medium">
        <color rgb="FFFF0000"/>
      </left>
      <right style="medium">
        <color rgb="FFFF0000"/>
      </right>
      <top/>
      <bottom style="medium">
        <color rgb="FFFF0000"/>
      </bottom>
    </border>
    <border>
      <left style="medium">
        <color rgb="FFFF0000"/>
      </left>
      <right style="medium">
        <color rgb="FFFF0000"/>
      </right>
      <top style="medium">
        <color rgb="FFFF0000"/>
      </top>
      <bottom style="medium">
        <color rgb="FFFF0000"/>
      </bottom>
    </border>
    <border>
      <left style="medium">
        <color rgb="FFFF0000"/>
      </left>
      <right style="medium">
        <color rgb="FFFF0000"/>
      </right>
      <top>
        <color indexed="63"/>
      </top>
      <bottom>
        <color indexed="63"/>
      </bottom>
    </border>
    <border>
      <left style="medium">
        <color rgb="FFFF0000"/>
      </left>
      <right style="medium">
        <color rgb="FFFF0000"/>
      </right>
      <top style="medium"/>
      <bottom style="medium">
        <color rgb="FFFF0000"/>
      </bottom>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style="medium">
        <color rgb="FFFF0000"/>
      </left>
      <right style="hair">
        <color rgb="FFC0C0C0"/>
      </right>
      <top style="medium">
        <color rgb="FFFF0000"/>
      </top>
      <bottom style="hair">
        <color rgb="FFC0C0C0"/>
      </bottom>
    </border>
    <border>
      <left style="hair">
        <color rgb="FFC0C0C0"/>
      </left>
      <right style="medium">
        <color rgb="FFFF0000"/>
      </right>
      <top style="medium">
        <color rgb="FFFF0000"/>
      </top>
      <bottom style="hair">
        <color rgb="FFC0C0C0"/>
      </bottom>
    </border>
    <border>
      <left style="medium">
        <color rgb="FFFF0000"/>
      </left>
      <right style="hair">
        <color rgb="FFC0C0C0"/>
      </right>
      <top style="hair">
        <color rgb="FFC0C0C0"/>
      </top>
      <bottom style="medium">
        <color rgb="FFFF0000"/>
      </bottom>
    </border>
    <border>
      <left style="hair">
        <color rgb="FFC0C0C0"/>
      </left>
      <right style="medium">
        <color rgb="FFFF0000"/>
      </right>
      <top style="hair">
        <color rgb="FFC0C0C0"/>
      </top>
      <bottom style="medium">
        <color rgb="FFFF0000"/>
      </bottom>
    </border>
    <border>
      <left style="medium">
        <color rgb="FFFF0000"/>
      </left>
      <right style="hair">
        <color indexed="22"/>
      </right>
      <top style="medium">
        <color rgb="FFFF0000"/>
      </top>
      <bottom style="hair">
        <color rgb="FFC0C0C0"/>
      </bottom>
    </border>
    <border>
      <left style="hair">
        <color indexed="22"/>
      </left>
      <right style="medium">
        <color rgb="FFFF0000"/>
      </right>
      <top style="medium">
        <color rgb="FFFF0000"/>
      </top>
      <bottom style="hair">
        <color rgb="FFC0C0C0"/>
      </bottom>
    </border>
    <border>
      <left style="medium">
        <color rgb="FFFF0000"/>
      </left>
      <right style="hair">
        <color indexed="22"/>
      </right>
      <top style="hair">
        <color rgb="FFC0C0C0"/>
      </top>
      <bottom style="medium">
        <color rgb="FFFF0000"/>
      </bottom>
    </border>
    <border>
      <left style="hair">
        <color indexed="22"/>
      </left>
      <right style="medium">
        <color rgb="FFFF0000"/>
      </right>
      <top style="hair">
        <color rgb="FFC0C0C0"/>
      </top>
      <bottom style="medium">
        <color rgb="FFFF0000"/>
      </bottom>
    </border>
    <border>
      <left/>
      <right/>
      <top style="medium">
        <color rgb="FFFF0000"/>
      </top>
      <bottom style="medium">
        <color rgb="FFFF0000"/>
      </bottom>
    </border>
    <border>
      <left style="hair">
        <color indexed="22"/>
      </left>
      <right/>
      <top style="hair">
        <color indexed="22"/>
      </top>
      <bottom/>
    </border>
    <border>
      <left style="hair">
        <color indexed="22"/>
      </left>
      <right style="hair"/>
      <top style="hair">
        <color indexed="22"/>
      </top>
      <bottom/>
    </border>
    <border>
      <left style="hair">
        <color indexed="22"/>
      </left>
      <right>
        <color indexed="63"/>
      </right>
      <top/>
      <bottom style="hair"/>
    </border>
    <border>
      <left/>
      <right/>
      <top style="hair">
        <color rgb="FFC0C0C0"/>
      </top>
      <bottom style="hair">
        <color rgb="FFC0C0C0"/>
      </bottom>
    </border>
    <border>
      <left/>
      <right style="hair">
        <color rgb="FFC0C0C0"/>
      </right>
      <top style="hair">
        <color rgb="FFC0C0C0"/>
      </top>
      <bottom style="hair">
        <color rgb="FFC0C0C0"/>
      </bottom>
    </border>
    <border>
      <left>
        <color indexed="63"/>
      </left>
      <right style="hair">
        <color indexed="22"/>
      </right>
      <top style="hair">
        <color indexed="22"/>
      </top>
      <bottom/>
    </border>
    <border>
      <left style="hair">
        <color indexed="22"/>
      </left>
      <right style="hair"/>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9"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2" fillId="0" borderId="0">
      <alignment/>
      <protection/>
    </xf>
    <xf numFmtId="0" fontId="0" fillId="0" borderId="0">
      <alignment/>
      <protection/>
    </xf>
    <xf numFmtId="0" fontId="70"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87">
    <xf numFmtId="0" fontId="0" fillId="0" borderId="0" xfId="0" applyFont="1" applyAlignment="1">
      <alignment/>
    </xf>
    <xf numFmtId="0" fontId="75" fillId="0" borderId="0" xfId="0" applyFont="1" applyAlignment="1" applyProtection="1">
      <alignment horizontal="left" vertical="center"/>
      <protection/>
    </xf>
    <xf numFmtId="0" fontId="75" fillId="0" borderId="0" xfId="0" applyFont="1" applyAlignment="1" applyProtection="1">
      <alignment horizontal="left" vertical="center" indent="2"/>
      <protection/>
    </xf>
    <xf numFmtId="0" fontId="75" fillId="0" borderId="0" xfId="0" applyFont="1" applyAlignment="1" applyProtection="1">
      <alignment/>
      <protection/>
    </xf>
    <xf numFmtId="0" fontId="2" fillId="0" borderId="0" xfId="58" applyFont="1" applyProtection="1">
      <alignment/>
      <protection/>
    </xf>
    <xf numFmtId="0" fontId="2" fillId="0" borderId="0" xfId="58" applyFont="1" applyFill="1" applyProtection="1">
      <alignment/>
      <protection/>
    </xf>
    <xf numFmtId="0" fontId="34" fillId="0" borderId="0" xfId="58" applyFont="1" applyBorder="1" applyAlignment="1" applyProtection="1">
      <alignment vertical="top" wrapText="1"/>
      <protection/>
    </xf>
    <xf numFmtId="0" fontId="34" fillId="0" borderId="0" xfId="58" applyFont="1" applyBorder="1" applyAlignment="1" applyProtection="1">
      <alignment horizontal="left" vertical="top" wrapText="1"/>
      <protection/>
    </xf>
    <xf numFmtId="0" fontId="34" fillId="0" borderId="0" xfId="58" applyFont="1" applyAlignment="1" applyProtection="1">
      <alignment vertical="top"/>
      <protection/>
    </xf>
    <xf numFmtId="0" fontId="35" fillId="0" borderId="0" xfId="58" applyFont="1" applyProtection="1">
      <alignment/>
      <protection/>
    </xf>
    <xf numFmtId="0" fontId="76" fillId="0" borderId="0" xfId="54" applyFont="1" applyFill="1" applyAlignment="1" applyProtection="1">
      <alignment/>
      <protection/>
    </xf>
    <xf numFmtId="0" fontId="37" fillId="0" borderId="0" xfId="58" applyFont="1" applyFill="1" applyProtection="1">
      <alignment/>
      <protection/>
    </xf>
    <xf numFmtId="0" fontId="38" fillId="0" borderId="0" xfId="58" applyFont="1" applyAlignment="1" applyProtection="1">
      <alignment vertical="top"/>
      <protection/>
    </xf>
    <xf numFmtId="0" fontId="38" fillId="0" borderId="0" xfId="58" applyFont="1" applyProtection="1">
      <alignment/>
      <protection/>
    </xf>
    <xf numFmtId="0" fontId="35" fillId="0" borderId="0" xfId="58" applyFont="1" applyFill="1" applyProtection="1">
      <alignment/>
      <protection/>
    </xf>
    <xf numFmtId="0" fontId="5" fillId="33" borderId="0" xfId="58" applyFont="1" applyFill="1" applyAlignment="1" applyProtection="1">
      <alignment horizontal="right"/>
      <protection/>
    </xf>
    <xf numFmtId="0" fontId="2" fillId="0" borderId="0" xfId="58" applyFont="1" applyBorder="1" applyAlignment="1" applyProtection="1">
      <alignment vertical="top"/>
      <protection/>
    </xf>
    <xf numFmtId="0" fontId="38" fillId="0" borderId="0" xfId="58" applyFont="1" applyBorder="1" applyAlignment="1" applyProtection="1">
      <alignment horizontal="left" vertical="top"/>
      <protection/>
    </xf>
    <xf numFmtId="0" fontId="2" fillId="0" borderId="0" xfId="58" applyFont="1" applyFill="1" applyBorder="1" applyAlignment="1" applyProtection="1">
      <alignment vertical="top"/>
      <protection/>
    </xf>
    <xf numFmtId="0" fontId="2" fillId="0" borderId="0" xfId="58" applyFont="1" applyFill="1" applyBorder="1" applyAlignment="1" applyProtection="1">
      <alignment vertical="top" wrapText="1"/>
      <protection/>
    </xf>
    <xf numFmtId="0" fontId="77" fillId="0" borderId="0" xfId="58" applyFont="1" applyAlignment="1" applyProtection="1">
      <alignment horizontal="center" vertical="center"/>
      <protection/>
    </xf>
    <xf numFmtId="0" fontId="40" fillId="0" borderId="0" xfId="58" applyFont="1" applyFill="1" applyProtection="1">
      <alignment/>
      <protection/>
    </xf>
    <xf numFmtId="0" fontId="33" fillId="0" borderId="0" xfId="58" applyFont="1" applyAlignment="1" applyProtection="1">
      <alignment horizontal="right"/>
      <protection/>
    </xf>
    <xf numFmtId="0" fontId="5" fillId="0" borderId="0" xfId="58" applyFont="1" applyFill="1" applyAlignment="1" applyProtection="1">
      <alignment horizontal="right"/>
      <protection/>
    </xf>
    <xf numFmtId="0" fontId="41" fillId="0" borderId="0" xfId="58" applyFont="1" applyBorder="1" applyAlignment="1" applyProtection="1">
      <alignment horizontal="left" vertical="top" wrapText="1"/>
      <protection/>
    </xf>
    <xf numFmtId="0" fontId="33" fillId="0" borderId="10" xfId="58" applyFont="1" applyBorder="1" applyAlignment="1" applyProtection="1">
      <alignment horizontal="right"/>
      <protection/>
    </xf>
    <xf numFmtId="0" fontId="33" fillId="0" borderId="10" xfId="58" applyFont="1" applyFill="1" applyBorder="1" applyAlignment="1" applyProtection="1">
      <alignment horizontal="right"/>
      <protection/>
    </xf>
    <xf numFmtId="0" fontId="2" fillId="0" borderId="0" xfId="58" applyFont="1" applyFill="1" applyBorder="1" applyProtection="1">
      <alignment/>
      <protection/>
    </xf>
    <xf numFmtId="0" fontId="33" fillId="0" borderId="10" xfId="58" applyFont="1" applyBorder="1" applyAlignment="1" applyProtection="1">
      <alignment horizontal="right" vertical="top"/>
      <protection/>
    </xf>
    <xf numFmtId="0" fontId="33" fillId="0" borderId="0" xfId="58" applyFont="1" applyFill="1" applyBorder="1" applyAlignment="1" applyProtection="1">
      <alignment horizontal="right" vertical="top"/>
      <protection/>
    </xf>
    <xf numFmtId="0" fontId="2" fillId="0" borderId="0" xfId="58" applyFont="1" applyFill="1" applyAlignment="1" applyProtection="1">
      <alignment horizontal="center"/>
      <protection/>
    </xf>
    <xf numFmtId="0" fontId="78" fillId="0" borderId="0" xfId="58" applyFont="1" applyFill="1" applyAlignment="1" applyProtection="1" quotePrefix="1">
      <alignment horizontal="center"/>
      <protection/>
    </xf>
    <xf numFmtId="0" fontId="2" fillId="0" borderId="0" xfId="61" applyFont="1" applyProtection="1">
      <alignment/>
      <protection/>
    </xf>
    <xf numFmtId="0" fontId="34" fillId="0" borderId="0" xfId="61" applyFont="1" applyBorder="1" applyAlignment="1" applyProtection="1">
      <alignment vertical="top" wrapText="1"/>
      <protection/>
    </xf>
    <xf numFmtId="0" fontId="35" fillId="0" borderId="0" xfId="61" applyFont="1" applyProtection="1">
      <alignment/>
      <protection/>
    </xf>
    <xf numFmtId="0" fontId="38" fillId="0" borderId="0" xfId="61" applyFont="1" applyAlignment="1" applyProtection="1">
      <alignment vertical="top"/>
      <protection/>
    </xf>
    <xf numFmtId="0" fontId="34" fillId="0" borderId="0" xfId="61" applyFont="1" applyProtection="1">
      <alignment/>
      <protection/>
    </xf>
    <xf numFmtId="0" fontId="77" fillId="0" borderId="0" xfId="61" applyFont="1" applyProtection="1">
      <alignment/>
      <protection/>
    </xf>
    <xf numFmtId="0" fontId="33" fillId="0" borderId="11" xfId="61" applyFont="1" applyBorder="1" applyAlignment="1" applyProtection="1">
      <alignment horizontal="right"/>
      <protection/>
    </xf>
    <xf numFmtId="0" fontId="5" fillId="33" borderId="0" xfId="61" applyFont="1" applyFill="1" applyAlignment="1" applyProtection="1">
      <alignment horizontal="right"/>
      <protection/>
    </xf>
    <xf numFmtId="0" fontId="5" fillId="0" borderId="0" xfId="61" applyFont="1" applyFill="1" applyBorder="1" applyAlignment="1" applyProtection="1">
      <alignment horizontal="right"/>
      <protection/>
    </xf>
    <xf numFmtId="0" fontId="2" fillId="0" borderId="0" xfId="61" applyFont="1" applyBorder="1" applyAlignment="1" applyProtection="1">
      <alignment vertical="top"/>
      <protection/>
    </xf>
    <xf numFmtId="0" fontId="2" fillId="0" borderId="0" xfId="61" applyFont="1" applyBorder="1" applyAlignment="1" applyProtection="1">
      <alignment vertical="top" wrapText="1"/>
      <protection/>
    </xf>
    <xf numFmtId="0" fontId="34" fillId="0" borderId="0" xfId="61" applyFont="1" applyAlignment="1" applyProtection="1">
      <alignment/>
      <protection/>
    </xf>
    <xf numFmtId="0" fontId="2" fillId="0" borderId="0" xfId="61" applyFont="1" applyAlignment="1" applyProtection="1">
      <alignment horizontal="center" wrapText="1"/>
      <protection/>
    </xf>
    <xf numFmtId="0" fontId="33" fillId="0" borderId="10" xfId="61" applyFont="1" applyBorder="1" applyAlignment="1" applyProtection="1">
      <alignment horizontal="right" wrapText="1"/>
      <protection/>
    </xf>
    <xf numFmtId="0" fontId="2" fillId="0" borderId="0" xfId="61" applyFont="1" applyFill="1" applyProtection="1">
      <alignment/>
      <protection/>
    </xf>
    <xf numFmtId="0" fontId="0" fillId="0" borderId="0" xfId="0" applyFont="1" applyAlignment="1" applyProtection="1">
      <alignment/>
      <protection/>
    </xf>
    <xf numFmtId="0" fontId="35" fillId="0" borderId="0" xfId="61" applyFont="1" applyBorder="1" applyAlignment="1" applyProtection="1">
      <alignment vertical="top"/>
      <protection/>
    </xf>
    <xf numFmtId="0" fontId="35" fillId="0" borderId="0" xfId="61" applyFont="1" applyBorder="1" applyAlignment="1" applyProtection="1">
      <alignment vertical="top" wrapText="1"/>
      <protection/>
    </xf>
    <xf numFmtId="0" fontId="79" fillId="0" borderId="0" xfId="0" applyFont="1" applyAlignment="1" applyProtection="1">
      <alignment horizontal="justify" vertical="top"/>
      <protection/>
    </xf>
    <xf numFmtId="0" fontId="37" fillId="0" borderId="0" xfId="61" applyFont="1" applyBorder="1" applyAlignment="1" applyProtection="1">
      <alignment vertical="top" wrapText="1"/>
      <protection/>
    </xf>
    <xf numFmtId="0" fontId="37" fillId="0" borderId="0" xfId="61" applyFont="1" applyBorder="1" applyAlignment="1" applyProtection="1">
      <alignment vertical="top"/>
      <protection/>
    </xf>
    <xf numFmtId="0" fontId="33" fillId="0" borderId="0" xfId="58" applyFont="1" applyBorder="1" applyAlignment="1" applyProtection="1">
      <alignment horizontal="center" vertical="top"/>
      <protection/>
    </xf>
    <xf numFmtId="0" fontId="33" fillId="0" borderId="0" xfId="58" applyFont="1" applyBorder="1" applyAlignment="1" applyProtection="1">
      <alignment vertical="top"/>
      <protection/>
    </xf>
    <xf numFmtId="0" fontId="5" fillId="0" borderId="0" xfId="58" applyFont="1" applyBorder="1" applyAlignment="1" applyProtection="1">
      <alignment horizontal="left" vertical="top" wrapText="1"/>
      <protection/>
    </xf>
    <xf numFmtId="0" fontId="33" fillId="0" borderId="0" xfId="61" applyFont="1" applyBorder="1" applyAlignment="1" applyProtection="1">
      <alignment vertical="top"/>
      <protection/>
    </xf>
    <xf numFmtId="0" fontId="35" fillId="0" borderId="0" xfId="58" applyFont="1" applyBorder="1" applyAlignment="1" applyProtection="1">
      <alignment vertical="top"/>
      <protection/>
    </xf>
    <xf numFmtId="0" fontId="35" fillId="0" borderId="0" xfId="58" applyFont="1" applyBorder="1" applyAlignment="1" applyProtection="1">
      <alignment vertical="top" wrapText="1"/>
      <protection/>
    </xf>
    <xf numFmtId="0" fontId="79" fillId="0" borderId="0" xfId="0" applyFont="1" applyAlignment="1" applyProtection="1">
      <alignment vertical="top"/>
      <protection/>
    </xf>
    <xf numFmtId="0" fontId="37" fillId="0" borderId="0" xfId="58" applyFont="1" applyBorder="1" applyAlignment="1" applyProtection="1">
      <alignment vertical="top" wrapText="1"/>
      <protection/>
    </xf>
    <xf numFmtId="0" fontId="37" fillId="0" borderId="0" xfId="58" applyFont="1" applyBorder="1" applyAlignment="1" applyProtection="1">
      <alignment vertical="top"/>
      <protection/>
    </xf>
    <xf numFmtId="0" fontId="33" fillId="0" borderId="0" xfId="58" applyFont="1" applyBorder="1" applyAlignment="1" applyProtection="1">
      <alignment horizontal="right" vertical="top"/>
      <protection/>
    </xf>
    <xf numFmtId="0" fontId="0" fillId="0" borderId="0" xfId="58" applyFont="1" applyBorder="1" applyAlignment="1" applyProtection="1">
      <alignment horizontal="right" vertical="top" wrapText="1"/>
      <protection/>
    </xf>
    <xf numFmtId="0" fontId="33" fillId="0" borderId="0" xfId="58" applyFont="1" applyBorder="1" applyAlignment="1" applyProtection="1">
      <alignment horizontal="right"/>
      <protection/>
    </xf>
    <xf numFmtId="0" fontId="33" fillId="0" borderId="0" xfId="58" applyFont="1" applyFill="1" applyBorder="1" applyAlignment="1" applyProtection="1">
      <alignment horizontal="center" vertical="top"/>
      <protection/>
    </xf>
    <xf numFmtId="0" fontId="5" fillId="0" borderId="0" xfId="58" applyFont="1" applyBorder="1" applyAlignment="1" applyProtection="1">
      <alignment horizontal="right" vertical="top"/>
      <protection/>
    </xf>
    <xf numFmtId="0" fontId="2" fillId="0" borderId="0" xfId="58" applyFont="1" applyBorder="1" applyAlignment="1" applyProtection="1">
      <alignment horizontal="right" vertical="top"/>
      <protection/>
    </xf>
    <xf numFmtId="0" fontId="34" fillId="0" borderId="0" xfId="58" applyFont="1" applyBorder="1" applyAlignment="1" applyProtection="1">
      <alignment horizontal="left" vertical="top"/>
      <protection/>
    </xf>
    <xf numFmtId="0" fontId="2" fillId="0" borderId="0" xfId="61" applyFont="1" applyFill="1" applyBorder="1" applyAlignment="1" applyProtection="1">
      <alignment vertical="top" wrapText="1"/>
      <protection/>
    </xf>
    <xf numFmtId="0" fontId="2" fillId="0" borderId="0" xfId="61" applyFont="1" applyFill="1" applyBorder="1" applyAlignment="1" applyProtection="1">
      <alignment vertical="top"/>
      <protection/>
    </xf>
    <xf numFmtId="0" fontId="35" fillId="0" borderId="0" xfId="61" applyFont="1" applyFill="1" applyBorder="1" applyAlignment="1" applyProtection="1">
      <alignment vertical="top" wrapText="1"/>
      <protection/>
    </xf>
    <xf numFmtId="0" fontId="35" fillId="0" borderId="0" xfId="61" applyFont="1" applyFill="1" applyBorder="1" applyAlignment="1" applyProtection="1">
      <alignment vertical="top"/>
      <protection/>
    </xf>
    <xf numFmtId="0" fontId="34" fillId="0" borderId="0" xfId="61" applyFont="1" applyBorder="1" applyAlignment="1" applyProtection="1">
      <alignment vertical="top"/>
      <protection/>
    </xf>
    <xf numFmtId="0" fontId="38" fillId="0" borderId="0" xfId="61" applyFont="1" applyBorder="1" applyAlignment="1" applyProtection="1">
      <alignment horizontal="left" vertical="top"/>
      <protection/>
    </xf>
    <xf numFmtId="0" fontId="2" fillId="34" borderId="0" xfId="61" applyFont="1" applyFill="1" applyBorder="1" applyAlignment="1" applyProtection="1">
      <alignment vertical="top"/>
      <protection/>
    </xf>
    <xf numFmtId="0" fontId="33" fillId="0" borderId="10" xfId="61" applyFont="1" applyBorder="1" applyAlignment="1" applyProtection="1">
      <alignment horizontal="right" vertical="top"/>
      <protection/>
    </xf>
    <xf numFmtId="0" fontId="37" fillId="0" borderId="0" xfId="61" applyFont="1" applyFill="1" applyBorder="1" applyAlignment="1" applyProtection="1">
      <alignment vertical="top" wrapText="1"/>
      <protection/>
    </xf>
    <xf numFmtId="0" fontId="37" fillId="0" borderId="0" xfId="61" applyFont="1" applyFill="1" applyBorder="1" applyAlignment="1" applyProtection="1">
      <alignment vertical="top"/>
      <protection/>
    </xf>
    <xf numFmtId="0" fontId="0" fillId="0" borderId="10" xfId="61" applyFont="1" applyFill="1" applyBorder="1" applyAlignment="1" applyProtection="1">
      <alignment horizontal="right" vertical="top"/>
      <protection/>
    </xf>
    <xf numFmtId="0" fontId="5" fillId="33" borderId="12" xfId="61" applyFont="1" applyFill="1" applyBorder="1" applyAlignment="1" applyProtection="1">
      <alignment horizontal="right" vertical="top" wrapText="1"/>
      <protection/>
    </xf>
    <xf numFmtId="0" fontId="80" fillId="0" borderId="0" xfId="61" applyFont="1" applyFill="1" applyBorder="1" applyAlignment="1" applyProtection="1">
      <alignment horizontal="left" vertical="top" wrapText="1"/>
      <protection/>
    </xf>
    <xf numFmtId="0" fontId="81" fillId="0" borderId="0" xfId="61" applyFont="1" applyFill="1" applyBorder="1" applyAlignment="1" applyProtection="1">
      <alignment vertical="top"/>
      <protection/>
    </xf>
    <xf numFmtId="0" fontId="82" fillId="0" borderId="0" xfId="61" applyFont="1" applyFill="1" applyBorder="1" applyAlignment="1" applyProtection="1">
      <alignment vertical="top"/>
      <protection/>
    </xf>
    <xf numFmtId="0" fontId="5" fillId="0" borderId="0" xfId="61" applyFont="1" applyFill="1" applyBorder="1" applyAlignment="1" applyProtection="1">
      <alignment horizontal="right" vertical="top" wrapText="1"/>
      <protection/>
    </xf>
    <xf numFmtId="0" fontId="83" fillId="0" borderId="0" xfId="61" applyFont="1" applyFill="1" applyBorder="1" applyAlignment="1" applyProtection="1">
      <alignment vertical="top"/>
      <protection/>
    </xf>
    <xf numFmtId="0" fontId="82" fillId="0" borderId="0" xfId="61" applyFont="1" applyFill="1" applyBorder="1" applyAlignment="1" applyProtection="1">
      <alignment vertical="top" wrapText="1"/>
      <protection/>
    </xf>
    <xf numFmtId="0" fontId="81" fillId="0" borderId="0" xfId="61" applyFont="1" applyFill="1" applyBorder="1" applyAlignment="1" applyProtection="1">
      <alignment vertical="top" wrapText="1"/>
      <protection/>
    </xf>
    <xf numFmtId="0" fontId="5" fillId="0" borderId="12" xfId="61" applyFont="1" applyFill="1" applyBorder="1" applyAlignment="1" applyProtection="1">
      <alignment horizontal="right" vertical="top" wrapText="1"/>
      <protection/>
    </xf>
    <xf numFmtId="0" fontId="84" fillId="0" borderId="0" xfId="61" applyFont="1" applyFill="1" applyBorder="1" applyAlignment="1" applyProtection="1">
      <alignment vertical="top" wrapText="1"/>
      <protection/>
    </xf>
    <xf numFmtId="0" fontId="84" fillId="0" borderId="0" xfId="61" applyFont="1" applyFill="1" applyBorder="1" applyAlignment="1" applyProtection="1">
      <alignment vertical="top"/>
      <protection/>
    </xf>
    <xf numFmtId="0" fontId="38" fillId="0" borderId="0" xfId="61" applyFont="1" applyBorder="1" applyAlignment="1" applyProtection="1">
      <alignment vertical="top"/>
      <protection/>
    </xf>
    <xf numFmtId="0" fontId="2" fillId="0" borderId="10" xfId="61" applyFont="1" applyBorder="1" applyAlignment="1" applyProtection="1">
      <alignment horizontal="center"/>
      <protection/>
    </xf>
    <xf numFmtId="0" fontId="2" fillId="0" borderId="10" xfId="61" applyFont="1" applyBorder="1" applyProtection="1">
      <alignment/>
      <protection/>
    </xf>
    <xf numFmtId="0" fontId="5" fillId="33" borderId="0" xfId="61" applyFont="1" applyFill="1" applyBorder="1" applyAlignment="1" applyProtection="1">
      <alignment horizontal="right" vertical="top"/>
      <protection/>
    </xf>
    <xf numFmtId="0" fontId="2" fillId="0" borderId="0" xfId="61" applyFont="1" applyBorder="1" applyProtection="1">
      <alignment/>
      <protection/>
    </xf>
    <xf numFmtId="0" fontId="33" fillId="0" borderId="10" xfId="61" applyFont="1" applyBorder="1" applyAlignment="1" applyProtection="1">
      <alignment vertical="top"/>
      <protection/>
    </xf>
    <xf numFmtId="0" fontId="2" fillId="0" borderId="0" xfId="62" applyFont="1" applyProtection="1">
      <alignment/>
      <protection/>
    </xf>
    <xf numFmtId="0" fontId="35" fillId="0" borderId="0" xfId="62" applyFont="1" applyBorder="1" applyAlignment="1" applyProtection="1">
      <alignment vertical="top"/>
      <protection/>
    </xf>
    <xf numFmtId="0" fontId="34" fillId="0" borderId="0" xfId="62" applyFont="1" applyBorder="1" applyAlignment="1" applyProtection="1">
      <alignment vertical="top" wrapText="1"/>
      <protection/>
    </xf>
    <xf numFmtId="0" fontId="35" fillId="0" borderId="0" xfId="62" applyFont="1" applyBorder="1" applyAlignment="1" applyProtection="1">
      <alignment vertical="top" wrapText="1"/>
      <protection/>
    </xf>
    <xf numFmtId="0" fontId="38" fillId="0" borderId="0" xfId="62" applyFont="1" applyAlignment="1" applyProtection="1">
      <alignment vertical="top"/>
      <protection/>
    </xf>
    <xf numFmtId="0" fontId="38" fillId="0" borderId="0" xfId="62" applyFont="1" applyBorder="1" applyAlignment="1" applyProtection="1">
      <alignment horizontal="left" vertical="top" wrapText="1"/>
      <protection/>
    </xf>
    <xf numFmtId="0" fontId="2" fillId="0" borderId="0" xfId="62" applyFont="1" applyBorder="1" applyAlignment="1" applyProtection="1">
      <alignment vertical="top" wrapText="1"/>
      <protection/>
    </xf>
    <xf numFmtId="0" fontId="2" fillId="0" borderId="0" xfId="62" applyFont="1" applyBorder="1" applyAlignment="1" applyProtection="1">
      <alignment vertical="top"/>
      <protection/>
    </xf>
    <xf numFmtId="0" fontId="48" fillId="0" borderId="13" xfId="62" applyFont="1" applyFill="1" applyBorder="1" applyAlignment="1" applyProtection="1">
      <alignment vertical="top"/>
      <protection/>
    </xf>
    <xf numFmtId="0" fontId="48" fillId="0" borderId="0" xfId="62" applyFont="1" applyFill="1" applyBorder="1" applyAlignment="1" applyProtection="1">
      <alignment vertical="top"/>
      <protection/>
    </xf>
    <xf numFmtId="0" fontId="85" fillId="0" borderId="0" xfId="0" applyFont="1" applyAlignment="1" applyProtection="1">
      <alignment horizontal="left" vertical="center" indent="2"/>
      <protection/>
    </xf>
    <xf numFmtId="0" fontId="0" fillId="35" borderId="10" xfId="58" applyFont="1" applyFill="1" applyBorder="1" applyAlignment="1" applyProtection="1">
      <alignment horizontal="right" vertical="top" wrapText="1"/>
      <protection/>
    </xf>
    <xf numFmtId="0" fontId="0" fillId="0" borderId="14" xfId="61" applyFont="1" applyFill="1" applyBorder="1" applyAlignment="1" applyProtection="1">
      <alignment horizontal="right" vertical="top" wrapText="1"/>
      <protection/>
    </xf>
    <xf numFmtId="0" fontId="0" fillId="0" borderId="10" xfId="61" applyFont="1" applyFill="1" applyBorder="1" applyAlignment="1" applyProtection="1">
      <alignment horizontal="right" vertical="top" wrapText="1"/>
      <protection/>
    </xf>
    <xf numFmtId="0" fontId="33" fillId="0" borderId="10" xfId="62" applyFont="1" applyFill="1" applyBorder="1" applyAlignment="1" applyProtection="1">
      <alignment horizontal="right" vertical="top" wrapText="1"/>
      <protection/>
    </xf>
    <xf numFmtId="0" fontId="33" fillId="0" borderId="0" xfId="62" applyFont="1" applyBorder="1" applyAlignment="1" applyProtection="1">
      <alignment vertical="top"/>
      <protection/>
    </xf>
    <xf numFmtId="0" fontId="2" fillId="0" borderId="15" xfId="58" applyFont="1" applyBorder="1" applyAlignment="1" applyProtection="1">
      <alignment horizontal="left" vertical="top" wrapText="1"/>
      <protection/>
    </xf>
    <xf numFmtId="0" fontId="34" fillId="0" borderId="15" xfId="58" applyFont="1" applyBorder="1" applyAlignment="1" applyProtection="1">
      <alignment horizontal="left" vertical="top" wrapText="1"/>
      <protection/>
    </xf>
    <xf numFmtId="0" fontId="34" fillId="0" borderId="0" xfId="61" applyFont="1" applyBorder="1" applyAlignment="1" applyProtection="1">
      <alignment horizontal="left" vertical="top" wrapText="1"/>
      <protection/>
    </xf>
    <xf numFmtId="0" fontId="34" fillId="0" borderId="0" xfId="62" applyFont="1" applyBorder="1" applyAlignment="1" applyProtection="1">
      <alignment horizontal="left" vertical="top" wrapText="1"/>
      <protection/>
    </xf>
    <xf numFmtId="0" fontId="33" fillId="33" borderId="0" xfId="58" applyFont="1" applyFill="1" applyAlignment="1" applyProtection="1">
      <alignment horizontal="right" vertical="center"/>
      <protection hidden="1"/>
    </xf>
    <xf numFmtId="0" fontId="33" fillId="33" borderId="0" xfId="58" applyFont="1" applyFill="1" applyAlignment="1" applyProtection="1">
      <alignment horizontal="right" vertical="center"/>
      <protection/>
    </xf>
    <xf numFmtId="0" fontId="33" fillId="33" borderId="0" xfId="61" applyFont="1" applyFill="1" applyBorder="1" applyAlignment="1" applyProtection="1">
      <alignment horizontal="right" vertical="center"/>
      <protection/>
    </xf>
    <xf numFmtId="0" fontId="33" fillId="33" borderId="0" xfId="61" applyFont="1" applyFill="1" applyAlignment="1" applyProtection="1">
      <alignment horizontal="right" vertical="center"/>
      <protection/>
    </xf>
    <xf numFmtId="0" fontId="33" fillId="33" borderId="0" xfId="58" applyFont="1" applyFill="1" applyBorder="1" applyAlignment="1" applyProtection="1">
      <alignment horizontal="right" vertical="center"/>
      <protection/>
    </xf>
    <xf numFmtId="0" fontId="33" fillId="33" borderId="16" xfId="58" applyFont="1" applyFill="1" applyBorder="1" applyAlignment="1" applyProtection="1">
      <alignment horizontal="right" vertical="center"/>
      <protection/>
    </xf>
    <xf numFmtId="0" fontId="33" fillId="33" borderId="16" xfId="61" applyFont="1" applyFill="1" applyBorder="1" applyAlignment="1" applyProtection="1">
      <alignment horizontal="right" vertical="center"/>
      <protection locked="0"/>
    </xf>
    <xf numFmtId="0" fontId="33" fillId="33" borderId="16" xfId="61" applyFont="1" applyFill="1" applyBorder="1" applyAlignment="1" applyProtection="1">
      <alignment horizontal="right" vertical="center" wrapText="1"/>
      <protection/>
    </xf>
    <xf numFmtId="0" fontId="0" fillId="33" borderId="17" xfId="61" applyFont="1" applyFill="1" applyBorder="1" applyAlignment="1" applyProtection="1">
      <alignment horizontal="right" vertical="center"/>
      <protection/>
    </xf>
    <xf numFmtId="0" fontId="33" fillId="0" borderId="11" xfId="61" applyFont="1" applyFill="1" applyBorder="1" applyAlignment="1" applyProtection="1">
      <alignment horizontal="right" vertical="center"/>
      <protection locked="0"/>
    </xf>
    <xf numFmtId="0" fontId="33" fillId="0" borderId="18" xfId="61" applyFont="1" applyFill="1" applyBorder="1" applyAlignment="1" applyProtection="1">
      <alignment horizontal="right" vertical="center"/>
      <protection locked="0"/>
    </xf>
    <xf numFmtId="0" fontId="33" fillId="33" borderId="16" xfId="61" applyFont="1" applyFill="1" applyBorder="1" applyAlignment="1" applyProtection="1">
      <alignment horizontal="right" vertical="center"/>
      <protection/>
    </xf>
    <xf numFmtId="0" fontId="2" fillId="33" borderId="0" xfId="58" applyFont="1" applyFill="1" applyAlignment="1" applyProtection="1">
      <alignment vertical="center"/>
      <protection/>
    </xf>
    <xf numFmtId="0" fontId="38" fillId="36" borderId="19" xfId="58" applyFont="1" applyFill="1" applyBorder="1" applyAlignment="1" applyProtection="1">
      <alignment horizontal="center" vertical="center" wrapText="1"/>
      <protection/>
    </xf>
    <xf numFmtId="0" fontId="38" fillId="36" borderId="20" xfId="58" applyFont="1" applyFill="1" applyBorder="1" applyAlignment="1" applyProtection="1">
      <alignment horizontal="center" vertical="center" wrapText="1"/>
      <protection/>
    </xf>
    <xf numFmtId="0" fontId="9" fillId="37" borderId="10" xfId="61" applyFont="1" applyFill="1" applyBorder="1" applyAlignment="1" applyProtection="1">
      <alignment horizontal="center" vertical="center" wrapText="1"/>
      <protection/>
    </xf>
    <xf numFmtId="0" fontId="5" fillId="33" borderId="10" xfId="61" applyFont="1" applyFill="1" applyBorder="1" applyAlignment="1" applyProtection="1">
      <alignment horizontal="center" vertical="center" wrapText="1"/>
      <protection/>
    </xf>
    <xf numFmtId="0" fontId="38" fillId="36" borderId="19" xfId="61" applyFont="1" applyFill="1" applyBorder="1" applyAlignment="1" applyProtection="1">
      <alignment horizontal="center" vertical="center" wrapText="1"/>
      <protection/>
    </xf>
    <xf numFmtId="0" fontId="37" fillId="38" borderId="0" xfId="58" applyFont="1" applyFill="1" applyBorder="1" applyAlignment="1" applyProtection="1">
      <alignment vertical="center"/>
      <protection/>
    </xf>
    <xf numFmtId="0" fontId="33" fillId="38" borderId="0" xfId="58" applyFont="1" applyFill="1" applyBorder="1" applyAlignment="1" applyProtection="1">
      <alignment horizontal="right" vertical="center" wrapText="1"/>
      <protection/>
    </xf>
    <xf numFmtId="0" fontId="37" fillId="38" borderId="0" xfId="58" applyFont="1" applyFill="1" applyBorder="1" applyAlignment="1" applyProtection="1">
      <alignment horizontal="right" vertical="center"/>
      <protection/>
    </xf>
    <xf numFmtId="0" fontId="9" fillId="39" borderId="10" xfId="58" applyFont="1" applyFill="1" applyBorder="1" applyAlignment="1" applyProtection="1">
      <alignment horizontal="center" vertical="center" wrapText="1"/>
      <protection/>
    </xf>
    <xf numFmtId="0" fontId="58" fillId="40" borderId="10" xfId="58" applyFont="1" applyFill="1" applyBorder="1" applyAlignment="1" applyProtection="1">
      <alignment horizontal="center" vertical="center" wrapText="1"/>
      <protection/>
    </xf>
    <xf numFmtId="0" fontId="58" fillId="41" borderId="10" xfId="58" applyFont="1" applyFill="1" applyBorder="1" applyAlignment="1" applyProtection="1">
      <alignment horizontal="center" vertical="center" wrapText="1"/>
      <protection/>
    </xf>
    <xf numFmtId="0" fontId="5" fillId="33" borderId="14" xfId="58" applyFont="1" applyFill="1" applyBorder="1" applyAlignment="1" applyProtection="1">
      <alignment horizontal="center" vertical="center"/>
      <protection/>
    </xf>
    <xf numFmtId="0" fontId="5" fillId="33" borderId="0" xfId="58" applyFont="1" applyFill="1" applyAlignment="1" applyProtection="1">
      <alignment horizontal="center" vertical="center"/>
      <protection/>
    </xf>
    <xf numFmtId="0" fontId="33" fillId="33" borderId="0" xfId="58" applyFont="1" applyFill="1" applyAlignment="1" applyProtection="1">
      <alignment vertical="center"/>
      <protection hidden="1"/>
    </xf>
    <xf numFmtId="0" fontId="33" fillId="33" borderId="0" xfId="58" applyFont="1" applyFill="1" applyAlignment="1" applyProtection="1">
      <alignment vertical="center"/>
      <protection/>
    </xf>
    <xf numFmtId="0" fontId="33" fillId="0" borderId="10" xfId="58" applyFont="1" applyBorder="1" applyAlignment="1" applyProtection="1">
      <alignment horizontal="right" vertical="center"/>
      <protection locked="0"/>
    </xf>
    <xf numFmtId="0" fontId="33" fillId="42" borderId="10" xfId="58" applyFont="1" applyFill="1" applyBorder="1" applyAlignment="1" applyProtection="1">
      <alignment horizontal="right" vertical="center"/>
      <protection locked="0"/>
    </xf>
    <xf numFmtId="0" fontId="33" fillId="0" borderId="10" xfId="58" applyFont="1" applyFill="1" applyBorder="1" applyAlignment="1" applyProtection="1">
      <alignment horizontal="right" vertical="center"/>
      <protection locked="0"/>
    </xf>
    <xf numFmtId="0" fontId="33" fillId="0" borderId="11" xfId="61" applyFont="1" applyBorder="1" applyAlignment="1" applyProtection="1">
      <alignment horizontal="right" vertical="center"/>
      <protection locked="0"/>
    </xf>
    <xf numFmtId="0" fontId="33" fillId="0" borderId="11" xfId="61" applyFont="1" applyBorder="1" applyAlignment="1" applyProtection="1">
      <alignment horizontal="right"/>
      <protection locked="0"/>
    </xf>
    <xf numFmtId="0" fontId="33" fillId="0" borderId="10" xfId="61" applyFont="1" applyBorder="1" applyAlignment="1" applyProtection="1">
      <alignment horizontal="right" vertical="center"/>
      <protection locked="0"/>
    </xf>
    <xf numFmtId="0" fontId="33" fillId="0" borderId="10" xfId="58" applyFont="1" applyBorder="1" applyAlignment="1" applyProtection="1">
      <alignment horizontal="right" vertical="center" wrapText="1"/>
      <protection locked="0"/>
    </xf>
    <xf numFmtId="0" fontId="33" fillId="38" borderId="0" xfId="58" applyFont="1" applyFill="1" applyBorder="1" applyAlignment="1" applyProtection="1">
      <alignment vertical="center" wrapText="1"/>
      <protection/>
    </xf>
    <xf numFmtId="0" fontId="33" fillId="0" borderId="10" xfId="61" applyFont="1" applyFill="1" applyBorder="1" applyAlignment="1" applyProtection="1">
      <alignment horizontal="right" vertical="center"/>
      <protection locked="0"/>
    </xf>
    <xf numFmtId="0" fontId="86" fillId="0" borderId="0" xfId="61" applyFont="1" applyFill="1" applyBorder="1" applyAlignment="1" applyProtection="1">
      <alignment horizontal="left" vertical="top" wrapText="1"/>
      <protection/>
    </xf>
    <xf numFmtId="0" fontId="83" fillId="0" borderId="0" xfId="61" applyFont="1" applyFill="1" applyBorder="1" applyAlignment="1" applyProtection="1">
      <alignment vertical="top" wrapText="1"/>
      <protection/>
    </xf>
    <xf numFmtId="0" fontId="33" fillId="0" borderId="17" xfId="61" applyFont="1" applyFill="1" applyBorder="1" applyAlignment="1" applyProtection="1">
      <alignment horizontal="right" vertical="center"/>
      <protection locked="0"/>
    </xf>
    <xf numFmtId="0" fontId="33" fillId="0" borderId="0" xfId="61" applyFont="1" applyBorder="1" applyProtection="1">
      <alignment/>
      <protection/>
    </xf>
    <xf numFmtId="0" fontId="33" fillId="0" borderId="0" xfId="61" applyFont="1" applyBorder="1" applyAlignment="1" applyProtection="1">
      <alignment horizontal="center"/>
      <protection/>
    </xf>
    <xf numFmtId="0" fontId="33" fillId="0" borderId="0" xfId="61" applyFont="1" applyProtection="1">
      <alignment/>
      <protection/>
    </xf>
    <xf numFmtId="0" fontId="87" fillId="0" borderId="0" xfId="58" applyFont="1" applyBorder="1" applyAlignment="1" applyProtection="1">
      <alignment horizontal="left" vertical="top"/>
      <protection/>
    </xf>
    <xf numFmtId="0" fontId="87" fillId="0" borderId="0" xfId="61" applyFont="1" applyBorder="1" applyAlignment="1" applyProtection="1">
      <alignment horizontal="left" vertical="top"/>
      <protection/>
    </xf>
    <xf numFmtId="0" fontId="87" fillId="0" borderId="0" xfId="62" applyFont="1" applyBorder="1" applyAlignment="1" applyProtection="1">
      <alignment horizontal="left" vertical="top"/>
      <protection/>
    </xf>
    <xf numFmtId="0" fontId="87" fillId="0" borderId="0" xfId="58" applyFont="1" applyAlignment="1" applyProtection="1">
      <alignment horizontal="left" vertical="top"/>
      <protection/>
    </xf>
    <xf numFmtId="0" fontId="5" fillId="33" borderId="0" xfId="62" applyFont="1" applyFill="1" applyBorder="1" applyAlignment="1" applyProtection="1">
      <alignment horizontal="right" vertical="top" wrapText="1"/>
      <protection/>
    </xf>
    <xf numFmtId="0" fontId="34" fillId="0" borderId="0" xfId="62" applyFont="1" applyBorder="1" applyAlignment="1" applyProtection="1">
      <alignment horizontal="left" vertical="top"/>
      <protection/>
    </xf>
    <xf numFmtId="0" fontId="9" fillId="43" borderId="0" xfId="58" applyFont="1" applyFill="1" applyBorder="1" applyAlignment="1" applyProtection="1">
      <alignment horizontal="right" vertical="center" wrapText="1"/>
      <protection/>
    </xf>
    <xf numFmtId="0" fontId="33" fillId="33" borderId="0" xfId="58" applyFont="1" applyFill="1" applyBorder="1" applyAlignment="1" applyProtection="1">
      <alignment horizontal="right" vertical="center"/>
      <protection hidden="1"/>
    </xf>
    <xf numFmtId="0" fontId="5" fillId="33" borderId="21" xfId="58" applyFont="1" applyFill="1" applyBorder="1" applyAlignment="1" applyProtection="1">
      <alignment horizontal="center" vertical="center"/>
      <protection/>
    </xf>
    <xf numFmtId="0" fontId="38" fillId="36" borderId="22" xfId="58" applyFont="1" applyFill="1" applyBorder="1" applyAlignment="1" applyProtection="1">
      <alignment horizontal="center" vertical="center" wrapText="1"/>
      <protection/>
    </xf>
    <xf numFmtId="0" fontId="9" fillId="43" borderId="22" xfId="58" applyFont="1" applyFill="1" applyBorder="1" applyAlignment="1" applyProtection="1">
      <alignment horizontal="center" vertical="center" wrapText="1"/>
      <protection/>
    </xf>
    <xf numFmtId="0" fontId="33" fillId="0" borderId="22" xfId="58" applyFont="1" applyBorder="1" applyAlignment="1" applyProtection="1">
      <alignment horizontal="right" vertical="top"/>
      <protection/>
    </xf>
    <xf numFmtId="0" fontId="33" fillId="0" borderId="22" xfId="58" applyFont="1" applyBorder="1" applyAlignment="1" applyProtection="1">
      <alignment horizontal="right" vertical="center"/>
      <protection locked="0"/>
    </xf>
    <xf numFmtId="0" fontId="33" fillId="0" borderId="22" xfId="58" applyFont="1" applyFill="1" applyBorder="1" applyAlignment="1" applyProtection="1">
      <alignment horizontal="right" vertical="top"/>
      <protection/>
    </xf>
    <xf numFmtId="0" fontId="38" fillId="36" borderId="23" xfId="58" applyFont="1" applyFill="1" applyBorder="1" applyAlignment="1" applyProtection="1">
      <alignment horizontal="center" vertical="center" wrapText="1"/>
      <protection/>
    </xf>
    <xf numFmtId="0" fontId="5" fillId="33" borderId="24" xfId="58" applyFont="1" applyFill="1" applyBorder="1" applyAlignment="1" applyProtection="1">
      <alignment horizontal="center" vertical="center"/>
      <protection/>
    </xf>
    <xf numFmtId="0" fontId="33" fillId="33" borderId="25" xfId="58" applyFont="1" applyFill="1" applyBorder="1" applyAlignment="1" applyProtection="1">
      <alignment vertical="center"/>
      <protection/>
    </xf>
    <xf numFmtId="0" fontId="33" fillId="33" borderId="25" xfId="58" applyFont="1" applyFill="1" applyBorder="1" applyAlignment="1" applyProtection="1">
      <alignment horizontal="right" vertical="center"/>
      <protection/>
    </xf>
    <xf numFmtId="0" fontId="5" fillId="33" borderId="26" xfId="58" applyFont="1" applyFill="1" applyBorder="1" applyAlignment="1" applyProtection="1">
      <alignment horizontal="center" vertical="center"/>
      <protection/>
    </xf>
    <xf numFmtId="0" fontId="73" fillId="44" borderId="10" xfId="58" applyFont="1" applyFill="1" applyBorder="1" applyAlignment="1" applyProtection="1">
      <alignment horizontal="center" vertical="center" wrapText="1"/>
      <protection/>
    </xf>
    <xf numFmtId="0" fontId="9" fillId="45" borderId="10" xfId="61" applyFont="1" applyFill="1" applyBorder="1" applyAlignment="1" applyProtection="1">
      <alignment horizontal="center" vertical="center" wrapText="1"/>
      <protection/>
    </xf>
    <xf numFmtId="0" fontId="58" fillId="45" borderId="10" xfId="61" applyFont="1" applyFill="1" applyBorder="1" applyAlignment="1" applyProtection="1">
      <alignment horizontal="center" vertical="center" wrapText="1"/>
      <protection/>
    </xf>
    <xf numFmtId="0" fontId="5" fillId="38" borderId="12" xfId="61" applyFont="1" applyFill="1" applyBorder="1" applyAlignment="1" applyProtection="1">
      <alignment horizontal="center" vertical="center" wrapText="1"/>
      <protection/>
    </xf>
    <xf numFmtId="0" fontId="73" fillId="38" borderId="10" xfId="61" applyFont="1" applyFill="1" applyBorder="1" applyAlignment="1" applyProtection="1">
      <alignment horizontal="center" vertical="center" wrapText="1"/>
      <protection/>
    </xf>
    <xf numFmtId="0" fontId="9" fillId="39" borderId="22" xfId="58" applyFont="1" applyFill="1" applyBorder="1" applyAlignment="1" applyProtection="1">
      <alignment horizontal="center" vertical="center" wrapText="1"/>
      <protection/>
    </xf>
    <xf numFmtId="0" fontId="9" fillId="46" borderId="22" xfId="58" applyFont="1" applyFill="1" applyBorder="1" applyAlignment="1" applyProtection="1">
      <alignment horizontal="center" vertical="center" wrapText="1"/>
      <protection/>
    </xf>
    <xf numFmtId="0" fontId="2" fillId="45" borderId="22" xfId="58" applyFont="1" applyFill="1" applyBorder="1" applyAlignment="1" applyProtection="1">
      <alignment horizontal="left" vertical="center"/>
      <protection/>
    </xf>
    <xf numFmtId="0" fontId="33" fillId="45" borderId="22" xfId="58" applyFont="1" applyFill="1" applyBorder="1" applyAlignment="1" applyProtection="1">
      <alignment horizontal="left" vertical="center"/>
      <protection/>
    </xf>
    <xf numFmtId="0" fontId="6" fillId="47" borderId="22" xfId="58" applyFont="1" applyFill="1" applyBorder="1" applyAlignment="1" applyProtection="1">
      <alignment horizontal="center" vertical="center" wrapText="1"/>
      <protection/>
    </xf>
    <xf numFmtId="0" fontId="33" fillId="38" borderId="22" xfId="58" applyFont="1" applyFill="1" applyBorder="1" applyAlignment="1" applyProtection="1">
      <alignment horizontal="right" vertical="center"/>
      <protection/>
    </xf>
    <xf numFmtId="0" fontId="33" fillId="38" borderId="22" xfId="58" applyFont="1" applyFill="1" applyBorder="1" applyAlignment="1" applyProtection="1">
      <alignment vertical="center"/>
      <protection/>
    </xf>
    <xf numFmtId="0" fontId="2" fillId="38" borderId="22" xfId="58" applyFont="1" applyFill="1" applyBorder="1" applyAlignment="1" applyProtection="1">
      <alignment vertical="center"/>
      <protection/>
    </xf>
    <xf numFmtId="0" fontId="73" fillId="38" borderId="10" xfId="58" applyFont="1" applyFill="1" applyBorder="1" applyAlignment="1" applyProtection="1">
      <alignment horizontal="center" vertical="center" wrapText="1"/>
      <protection/>
    </xf>
    <xf numFmtId="0" fontId="73" fillId="47" borderId="10" xfId="58" applyFont="1" applyFill="1" applyBorder="1" applyAlignment="1" applyProtection="1">
      <alignment horizontal="center" vertical="center" wrapText="1"/>
      <protection/>
    </xf>
    <xf numFmtId="0" fontId="9" fillId="39" borderId="10" xfId="61" applyFont="1" applyFill="1" applyBorder="1" applyAlignment="1" applyProtection="1">
      <alignment horizontal="center" vertical="center" wrapText="1"/>
      <protection/>
    </xf>
    <xf numFmtId="0" fontId="9" fillId="48" borderId="10" xfId="58" applyFont="1" applyFill="1" applyBorder="1" applyAlignment="1" applyProtection="1">
      <alignment horizontal="center" vertical="center" wrapText="1"/>
      <protection/>
    </xf>
    <xf numFmtId="0" fontId="33" fillId="38" borderId="10" xfId="58" applyFont="1" applyFill="1" applyBorder="1" applyAlignment="1" applyProtection="1">
      <alignment horizontal="right" vertical="center"/>
      <protection/>
    </xf>
    <xf numFmtId="0" fontId="33" fillId="0" borderId="27" xfId="61" applyFont="1" applyBorder="1" applyAlignment="1" applyProtection="1">
      <alignment horizontal="right" vertical="center"/>
      <protection locked="0"/>
    </xf>
    <xf numFmtId="0" fontId="58" fillId="39" borderId="22" xfId="61" applyFont="1" applyFill="1" applyBorder="1" applyAlignment="1" applyProtection="1">
      <alignment horizontal="center" vertical="center"/>
      <protection/>
    </xf>
    <xf numFmtId="0" fontId="9" fillId="39" borderId="28" xfId="61" applyFont="1" applyFill="1" applyBorder="1" applyAlignment="1" applyProtection="1">
      <alignment horizontal="center" vertical="center" wrapText="1"/>
      <protection/>
    </xf>
    <xf numFmtId="0" fontId="9" fillId="39" borderId="27" xfId="58" applyFont="1" applyFill="1" applyBorder="1" applyAlignment="1" applyProtection="1">
      <alignment horizontal="center" vertical="center" wrapText="1"/>
      <protection/>
    </xf>
    <xf numFmtId="0" fontId="5" fillId="45" borderId="22" xfId="61" applyFont="1" applyFill="1" applyBorder="1" applyAlignment="1" applyProtection="1">
      <alignment horizontal="center" vertical="center" wrapText="1"/>
      <protection/>
    </xf>
    <xf numFmtId="0" fontId="9" fillId="46" borderId="29" xfId="61" applyFont="1" applyFill="1" applyBorder="1" applyAlignment="1" applyProtection="1">
      <alignment horizontal="center" vertical="center" wrapText="1"/>
      <protection/>
    </xf>
    <xf numFmtId="0" fontId="73" fillId="38" borderId="0" xfId="61" applyFont="1" applyFill="1" applyBorder="1" applyAlignment="1" applyProtection="1">
      <alignment horizontal="center" vertical="center" wrapText="1"/>
      <protection/>
    </xf>
    <xf numFmtId="0" fontId="33" fillId="0" borderId="27" xfId="62" applyFont="1" applyFill="1" applyBorder="1" applyAlignment="1" applyProtection="1">
      <alignment horizontal="right" vertical="top" wrapText="1"/>
      <protection/>
    </xf>
    <xf numFmtId="0" fontId="38" fillId="36" borderId="27" xfId="62" applyFont="1" applyFill="1" applyBorder="1" applyAlignment="1" applyProtection="1">
      <alignment horizontal="center" vertical="center" wrapText="1"/>
      <protection/>
    </xf>
    <xf numFmtId="0" fontId="9" fillId="46" borderId="10" xfId="62" applyFont="1" applyFill="1" applyBorder="1" applyAlignment="1" applyProtection="1">
      <alignment horizontal="center" vertical="center" wrapText="1"/>
      <protection/>
    </xf>
    <xf numFmtId="0" fontId="5" fillId="47" borderId="10" xfId="62" applyFont="1" applyFill="1" applyBorder="1" applyAlignment="1" applyProtection="1">
      <alignment horizontal="center" vertical="center" wrapText="1"/>
      <protection/>
    </xf>
    <xf numFmtId="0" fontId="33" fillId="0" borderId="27" xfId="62" applyFont="1" applyBorder="1" applyAlignment="1" applyProtection="1">
      <alignment horizontal="right" vertical="center"/>
      <protection locked="0"/>
    </xf>
    <xf numFmtId="0" fontId="33" fillId="33" borderId="27" xfId="62" applyFont="1" applyFill="1" applyBorder="1" applyAlignment="1" applyProtection="1">
      <alignment horizontal="right" vertical="center"/>
      <protection/>
    </xf>
    <xf numFmtId="0" fontId="33" fillId="0" borderId="10" xfId="62" applyFont="1" applyBorder="1" applyAlignment="1" applyProtection="1">
      <alignment horizontal="right" vertical="center"/>
      <protection locked="0"/>
    </xf>
    <xf numFmtId="0" fontId="33" fillId="33" borderId="10" xfId="62" applyFont="1" applyFill="1" applyBorder="1" applyAlignment="1" applyProtection="1">
      <alignment horizontal="right" vertical="center"/>
      <protection/>
    </xf>
    <xf numFmtId="0" fontId="5" fillId="33" borderId="12" xfId="61" applyFont="1" applyFill="1" applyBorder="1" applyAlignment="1" applyProtection="1">
      <alignment horizontal="right" vertical="center" wrapText="1"/>
      <protection/>
    </xf>
    <xf numFmtId="0" fontId="38" fillId="0" borderId="0" xfId="62" applyFont="1" applyBorder="1" applyAlignment="1" applyProtection="1">
      <alignment horizontal="left" vertical="top"/>
      <protection/>
    </xf>
    <xf numFmtId="0" fontId="6" fillId="45" borderId="26" xfId="58" applyFont="1" applyFill="1" applyBorder="1" applyAlignment="1" applyProtection="1">
      <alignment horizontal="center" vertical="center" wrapText="1"/>
      <protection/>
    </xf>
    <xf numFmtId="0" fontId="33" fillId="0" borderId="10" xfId="58" applyFont="1" applyFill="1" applyBorder="1" applyAlignment="1" applyProtection="1">
      <alignment horizontal="right" vertical="top" wrapText="1"/>
      <protection/>
    </xf>
    <xf numFmtId="0" fontId="33" fillId="49" borderId="22" xfId="58" applyFont="1" applyFill="1" applyBorder="1" applyAlignment="1" applyProtection="1">
      <alignment horizontal="right" vertical="center"/>
      <protection locked="0"/>
    </xf>
    <xf numFmtId="0" fontId="33" fillId="0" borderId="17" xfId="58" applyFont="1" applyFill="1" applyBorder="1" applyAlignment="1" applyProtection="1">
      <alignment horizontal="right" vertical="top" wrapText="1"/>
      <protection/>
    </xf>
    <xf numFmtId="0" fontId="33" fillId="0" borderId="17" xfId="58" applyFont="1" applyBorder="1" applyAlignment="1" applyProtection="1">
      <alignment horizontal="right" vertical="center"/>
      <protection locked="0"/>
    </xf>
    <xf numFmtId="0" fontId="58" fillId="39" borderId="30" xfId="61" applyFont="1" applyFill="1" applyBorder="1" applyAlignment="1" applyProtection="1">
      <alignment horizontal="center" vertical="center" wrapText="1"/>
      <protection/>
    </xf>
    <xf numFmtId="0" fontId="58" fillId="39" borderId="31" xfId="61" applyFont="1" applyFill="1" applyBorder="1" applyAlignment="1" applyProtection="1">
      <alignment horizontal="center" vertical="center" wrapText="1"/>
      <protection/>
    </xf>
    <xf numFmtId="0" fontId="58" fillId="39" borderId="32" xfId="61" applyFont="1" applyFill="1" applyBorder="1" applyAlignment="1" applyProtection="1">
      <alignment horizontal="center" vertical="center" wrapText="1"/>
      <protection/>
    </xf>
    <xf numFmtId="0" fontId="5" fillId="33" borderId="0" xfId="61" applyFont="1" applyFill="1" applyBorder="1" applyAlignment="1" applyProtection="1">
      <alignment horizontal="left" vertical="center"/>
      <protection/>
    </xf>
    <xf numFmtId="0" fontId="5" fillId="33" borderId="0" xfId="58" applyFont="1" applyFill="1" applyBorder="1" applyAlignment="1" applyProtection="1">
      <alignment horizontal="left" vertical="top" wrapText="1"/>
      <protection/>
    </xf>
    <xf numFmtId="0" fontId="5" fillId="33" borderId="0" xfId="58" applyFont="1" applyFill="1" applyBorder="1" applyAlignment="1" applyProtection="1">
      <alignment horizontal="right" vertical="top" wrapText="1"/>
      <protection/>
    </xf>
    <xf numFmtId="0" fontId="88" fillId="0" borderId="22" xfId="58" applyFont="1" applyBorder="1" applyAlignment="1" applyProtection="1">
      <alignment horizontal="right" vertical="top"/>
      <protection/>
    </xf>
    <xf numFmtId="0" fontId="88" fillId="0" borderId="22" xfId="58" applyFont="1" applyFill="1" applyBorder="1" applyAlignment="1" applyProtection="1">
      <alignment horizontal="right" vertical="top"/>
      <protection/>
    </xf>
    <xf numFmtId="0" fontId="88" fillId="0" borderId="22" xfId="58" applyFont="1" applyBorder="1" applyAlignment="1" applyProtection="1">
      <alignment horizontal="right" vertical="top" wrapText="1"/>
      <protection/>
    </xf>
    <xf numFmtId="0" fontId="33" fillId="49" borderId="22" xfId="58" applyFont="1" applyFill="1" applyBorder="1" applyAlignment="1" applyProtection="1">
      <alignment horizontal="right" vertical="center" wrapText="1"/>
      <protection locked="0"/>
    </xf>
    <xf numFmtId="0" fontId="33" fillId="33" borderId="33" xfId="58" applyFont="1" applyFill="1" applyBorder="1" applyAlignment="1" applyProtection="1">
      <alignment horizontal="right" vertical="center"/>
      <protection/>
    </xf>
    <xf numFmtId="0" fontId="33" fillId="33" borderId="34" xfId="58" applyFont="1" applyFill="1" applyBorder="1" applyAlignment="1" applyProtection="1">
      <alignment horizontal="right" vertical="center"/>
      <protection/>
    </xf>
    <xf numFmtId="0" fontId="33" fillId="33" borderId="35" xfId="58" applyFont="1" applyFill="1" applyBorder="1" applyAlignment="1" applyProtection="1">
      <alignment horizontal="right" vertical="center"/>
      <protection/>
    </xf>
    <xf numFmtId="0" fontId="33" fillId="33" borderId="36" xfId="58" applyFont="1" applyFill="1" applyBorder="1" applyAlignment="1" applyProtection="1">
      <alignment horizontal="right" vertical="center"/>
      <protection/>
    </xf>
    <xf numFmtId="0" fontId="33" fillId="0" borderId="14" xfId="58" applyFont="1" applyBorder="1" applyAlignment="1" applyProtection="1">
      <alignment horizontal="right" vertical="center" wrapText="1"/>
      <protection locked="0"/>
    </xf>
    <xf numFmtId="0" fontId="9" fillId="39" borderId="17" xfId="58" applyFont="1" applyFill="1" applyBorder="1" applyAlignment="1" applyProtection="1">
      <alignment horizontal="center" vertical="center" wrapText="1"/>
      <protection/>
    </xf>
    <xf numFmtId="0" fontId="33" fillId="0" borderId="14" xfId="61" applyFont="1" applyBorder="1" applyAlignment="1" applyProtection="1">
      <alignment horizontal="right" vertical="top"/>
      <protection/>
    </xf>
    <xf numFmtId="0" fontId="33" fillId="0" borderId="14" xfId="61" applyFont="1" applyBorder="1" applyAlignment="1" applyProtection="1">
      <alignment horizontal="right" vertical="top" wrapText="1"/>
      <protection/>
    </xf>
    <xf numFmtId="0" fontId="33" fillId="0" borderId="37" xfId="61" applyFont="1" applyFill="1" applyBorder="1" applyAlignment="1" applyProtection="1">
      <alignment horizontal="right" vertical="center"/>
      <protection locked="0"/>
    </xf>
    <xf numFmtId="0" fontId="9" fillId="39" borderId="36" xfId="58" applyFont="1" applyFill="1" applyBorder="1" applyAlignment="1" applyProtection="1">
      <alignment horizontal="center" vertical="center" wrapText="1"/>
      <protection/>
    </xf>
    <xf numFmtId="0" fontId="33" fillId="33" borderId="37" xfId="62" applyFont="1" applyFill="1" applyBorder="1" applyAlignment="1" applyProtection="1">
      <alignment horizontal="right" vertical="center"/>
      <protection/>
    </xf>
    <xf numFmtId="0" fontId="33" fillId="33" borderId="14" xfId="62" applyFont="1" applyFill="1" applyBorder="1" applyAlignment="1" applyProtection="1">
      <alignment horizontal="right" vertical="center"/>
      <protection/>
    </xf>
    <xf numFmtId="0" fontId="33" fillId="33" borderId="17" xfId="62" applyFont="1" applyFill="1" applyBorder="1" applyAlignment="1" applyProtection="1">
      <alignment horizontal="right" vertical="center"/>
      <protection/>
    </xf>
    <xf numFmtId="0" fontId="33" fillId="0" borderId="38" xfId="58" applyFont="1" applyBorder="1" applyAlignment="1" applyProtection="1">
      <alignment horizontal="right" vertical="center"/>
      <protection locked="0"/>
    </xf>
    <xf numFmtId="0" fontId="33" fillId="42" borderId="14" xfId="58" applyFont="1" applyFill="1" applyBorder="1" applyAlignment="1" applyProtection="1">
      <alignment horizontal="right" vertical="center"/>
      <protection locked="0"/>
    </xf>
    <xf numFmtId="0" fontId="73" fillId="47" borderId="17" xfId="58" applyFont="1" applyFill="1" applyBorder="1" applyAlignment="1" applyProtection="1">
      <alignment horizontal="center" vertical="center" wrapText="1"/>
      <protection/>
    </xf>
    <xf numFmtId="0" fontId="0" fillId="0" borderId="14" xfId="61" applyFont="1" applyFill="1" applyBorder="1" applyAlignment="1" applyProtection="1">
      <alignment horizontal="right" vertical="top"/>
      <protection/>
    </xf>
    <xf numFmtId="0" fontId="9" fillId="45" borderId="17" xfId="61" applyFont="1" applyFill="1" applyBorder="1" applyAlignment="1" applyProtection="1">
      <alignment horizontal="center" vertical="center" wrapText="1"/>
      <protection/>
    </xf>
    <xf numFmtId="0" fontId="0" fillId="0" borderId="14" xfId="61" applyFont="1" applyFill="1" applyBorder="1" applyAlignment="1" applyProtection="1">
      <alignment horizontal="right" vertical="center" wrapText="1"/>
      <protection/>
    </xf>
    <xf numFmtId="0" fontId="33" fillId="42" borderId="17" xfId="58" applyFont="1" applyFill="1" applyBorder="1" applyAlignment="1" applyProtection="1">
      <alignment horizontal="right" vertical="center"/>
      <protection locked="0"/>
    </xf>
    <xf numFmtId="0" fontId="89" fillId="0" borderId="0" xfId="58" applyFont="1" applyBorder="1" applyAlignment="1" applyProtection="1">
      <alignment horizontal="left" vertical="top"/>
      <protection/>
    </xf>
    <xf numFmtId="0" fontId="2" fillId="0" borderId="0" xfId="58" applyFont="1" applyBorder="1" applyAlignment="1" applyProtection="1">
      <alignment/>
      <protection/>
    </xf>
    <xf numFmtId="0" fontId="33" fillId="0" borderId="17" xfId="61" applyFont="1" applyBorder="1" applyAlignment="1" applyProtection="1">
      <alignment horizontal="right" vertical="center"/>
      <protection locked="0"/>
    </xf>
    <xf numFmtId="0" fontId="0" fillId="33" borderId="36" xfId="61" applyFont="1" applyFill="1" applyBorder="1" applyAlignment="1" applyProtection="1">
      <alignment horizontal="right" vertical="center"/>
      <protection/>
    </xf>
    <xf numFmtId="0" fontId="0" fillId="33" borderId="20" xfId="61" applyFont="1" applyFill="1" applyBorder="1" applyAlignment="1" applyProtection="1">
      <alignment horizontal="right" vertical="center"/>
      <protection/>
    </xf>
    <xf numFmtId="0" fontId="0" fillId="33" borderId="27" xfId="61" applyFont="1" applyFill="1" applyBorder="1" applyAlignment="1" applyProtection="1">
      <alignment horizontal="right" vertical="center"/>
      <protection/>
    </xf>
    <xf numFmtId="0" fontId="5" fillId="45" borderId="0" xfId="58" applyFont="1" applyFill="1" applyBorder="1" applyAlignment="1" applyProtection="1">
      <alignment horizontal="center" vertical="center" wrapText="1"/>
      <protection/>
    </xf>
    <xf numFmtId="0" fontId="2" fillId="0" borderId="0" xfId="58" applyFont="1" applyBorder="1" applyAlignment="1" applyProtection="1">
      <alignment vertical="top" wrapText="1"/>
      <protection/>
    </xf>
    <xf numFmtId="0" fontId="90" fillId="0" borderId="0" xfId="54" applyFont="1" applyFill="1" applyAlignment="1" applyProtection="1">
      <alignment/>
      <protection/>
    </xf>
    <xf numFmtId="0" fontId="38" fillId="0" borderId="0" xfId="58" applyFont="1" applyAlignment="1" applyProtection="1">
      <alignment horizontal="left" vertical="top" wrapText="1"/>
      <protection/>
    </xf>
    <xf numFmtId="0" fontId="0" fillId="0" borderId="0" xfId="0" applyFont="1" applyAlignment="1" applyProtection="1">
      <alignment horizontal="left" vertical="top" wrapText="1"/>
      <protection/>
    </xf>
    <xf numFmtId="0" fontId="38" fillId="0" borderId="0" xfId="61" applyFont="1" applyAlignment="1" applyProtection="1">
      <alignment horizontal="left" vertical="top" wrapText="1"/>
      <protection/>
    </xf>
    <xf numFmtId="0" fontId="38" fillId="0" borderId="0" xfId="61" applyFont="1" applyBorder="1" applyAlignment="1" applyProtection="1">
      <alignment horizontal="left" vertical="top" wrapText="1"/>
      <protection/>
    </xf>
    <xf numFmtId="0" fontId="9" fillId="46" borderId="10" xfId="58" applyFont="1" applyFill="1" applyBorder="1" applyAlignment="1" applyProtection="1">
      <alignment horizontal="center" vertical="center" wrapText="1"/>
      <protection/>
    </xf>
    <xf numFmtId="0" fontId="38" fillId="0" borderId="0" xfId="58" applyFont="1" applyBorder="1" applyAlignment="1" applyProtection="1">
      <alignment horizontal="left" vertical="top" wrapText="1"/>
      <protection/>
    </xf>
    <xf numFmtId="0" fontId="5" fillId="45" borderId="12" xfId="61" applyFont="1" applyFill="1" applyBorder="1" applyAlignment="1" applyProtection="1">
      <alignment horizontal="center" vertical="center" wrapText="1"/>
      <protection/>
    </xf>
    <xf numFmtId="0" fontId="70" fillId="0" borderId="0" xfId="0" applyFont="1" applyAlignment="1" applyProtection="1">
      <alignment/>
      <protection/>
    </xf>
    <xf numFmtId="0" fontId="33" fillId="0" borderId="39" xfId="58" applyFont="1" applyBorder="1" applyAlignment="1" applyProtection="1">
      <alignment horizontal="right" vertical="center" wrapText="1"/>
      <protection locked="0"/>
    </xf>
    <xf numFmtId="0" fontId="33" fillId="0" borderId="40" xfId="58" applyFont="1" applyBorder="1" applyAlignment="1" applyProtection="1">
      <alignment horizontal="right" vertical="center" wrapText="1"/>
      <protection locked="0"/>
    </xf>
    <xf numFmtId="0" fontId="33" fillId="0" borderId="41" xfId="58" applyFont="1" applyBorder="1" applyAlignment="1" applyProtection="1">
      <alignment horizontal="right" vertical="center" wrapText="1"/>
      <protection locked="0"/>
    </xf>
    <xf numFmtId="0" fontId="33" fillId="0" borderId="42" xfId="58" applyFont="1" applyBorder="1" applyAlignment="1" applyProtection="1">
      <alignment horizontal="right" vertical="center" wrapText="1"/>
      <protection locked="0"/>
    </xf>
    <xf numFmtId="0" fontId="33" fillId="0" borderId="43" xfId="58" applyFont="1" applyBorder="1" applyAlignment="1" applyProtection="1">
      <alignment horizontal="right" vertical="center" wrapText="1"/>
      <protection locked="0"/>
    </xf>
    <xf numFmtId="0" fontId="33" fillId="0" borderId="44" xfId="58" applyFont="1" applyBorder="1" applyAlignment="1" applyProtection="1">
      <alignment horizontal="right" vertical="center" wrapText="1"/>
      <protection locked="0"/>
    </xf>
    <xf numFmtId="0" fontId="33" fillId="0" borderId="45" xfId="58" applyFont="1" applyBorder="1" applyAlignment="1" applyProtection="1">
      <alignment horizontal="right" vertical="center" wrapText="1"/>
      <protection locked="0"/>
    </xf>
    <xf numFmtId="0" fontId="33" fillId="0" borderId="46" xfId="58" applyFont="1" applyBorder="1" applyAlignment="1" applyProtection="1">
      <alignment horizontal="right" vertical="center" wrapText="1"/>
      <protection locked="0"/>
    </xf>
    <xf numFmtId="0" fontId="33" fillId="33" borderId="47" xfId="61" applyFont="1" applyFill="1" applyBorder="1" applyAlignment="1" applyProtection="1">
      <alignment horizontal="right" vertical="center"/>
      <protection/>
    </xf>
    <xf numFmtId="0" fontId="33" fillId="0" borderId="39" xfId="61" applyFont="1" applyFill="1" applyBorder="1" applyAlignment="1" applyProtection="1">
      <alignment horizontal="right" vertical="center"/>
      <protection locked="0"/>
    </xf>
    <xf numFmtId="0" fontId="33" fillId="0" borderId="40" xfId="61" applyFont="1" applyFill="1" applyBorder="1" applyAlignment="1" applyProtection="1">
      <alignment horizontal="right" vertical="center"/>
      <protection locked="0"/>
    </xf>
    <xf numFmtId="0" fontId="33" fillId="0" borderId="41" xfId="61" applyFont="1" applyFill="1" applyBorder="1" applyAlignment="1" applyProtection="1">
      <alignment horizontal="right" vertical="center"/>
      <protection locked="0"/>
    </xf>
    <xf numFmtId="0" fontId="33" fillId="0" borderId="42" xfId="61" applyFont="1" applyFill="1" applyBorder="1" applyAlignment="1" applyProtection="1">
      <alignment horizontal="right" vertical="center"/>
      <protection locked="0"/>
    </xf>
    <xf numFmtId="0" fontId="33" fillId="0" borderId="43" xfId="61" applyFont="1" applyFill="1" applyBorder="1" applyAlignment="1" applyProtection="1">
      <alignment horizontal="right" vertical="center"/>
      <protection locked="0"/>
    </xf>
    <xf numFmtId="0" fontId="33" fillId="0" borderId="44" xfId="61" applyFont="1" applyFill="1" applyBorder="1" applyAlignment="1" applyProtection="1">
      <alignment horizontal="right" vertical="center"/>
      <protection locked="0"/>
    </xf>
    <xf numFmtId="0" fontId="33" fillId="0" borderId="45" xfId="61" applyFont="1" applyFill="1" applyBorder="1" applyAlignment="1" applyProtection="1">
      <alignment horizontal="right" vertical="center"/>
      <protection locked="0"/>
    </xf>
    <xf numFmtId="0" fontId="33" fillId="0" borderId="46" xfId="61" applyFont="1" applyFill="1" applyBorder="1" applyAlignment="1" applyProtection="1">
      <alignment horizontal="right" vertical="center"/>
      <protection locked="0"/>
    </xf>
    <xf numFmtId="0" fontId="33" fillId="0" borderId="19" xfId="62" applyFont="1" applyFill="1" applyBorder="1" applyAlignment="1" applyProtection="1">
      <alignment horizontal="right" vertical="top" wrapText="1"/>
      <protection/>
    </xf>
    <xf numFmtId="0" fontId="33" fillId="0" borderId="14" xfId="62" applyFont="1" applyFill="1" applyBorder="1" applyAlignment="1" applyProtection="1">
      <alignment horizontal="right" vertical="top" wrapText="1"/>
      <protection/>
    </xf>
    <xf numFmtId="0" fontId="33" fillId="0" borderId="48" xfId="62" applyFont="1" applyBorder="1" applyAlignment="1" applyProtection="1">
      <alignment horizontal="right" vertical="center"/>
      <protection locked="0"/>
    </xf>
    <xf numFmtId="0" fontId="33" fillId="0" borderId="37" xfId="62" applyFont="1" applyBorder="1" applyAlignment="1" applyProtection="1">
      <alignment horizontal="right" vertical="center"/>
      <protection locked="0"/>
    </xf>
    <xf numFmtId="0" fontId="5" fillId="47" borderId="17" xfId="62" applyFont="1" applyFill="1" applyBorder="1" applyAlignment="1" applyProtection="1">
      <alignment horizontal="center" vertical="center" wrapText="1"/>
      <protection/>
    </xf>
    <xf numFmtId="0" fontId="33" fillId="0" borderId="39" xfId="62" applyFont="1" applyBorder="1" applyAlignment="1" applyProtection="1">
      <alignment horizontal="right" vertical="center"/>
      <protection locked="0"/>
    </xf>
    <xf numFmtId="0" fontId="33" fillId="0" borderId="41" xfId="62" applyFont="1" applyBorder="1" applyAlignment="1" applyProtection="1">
      <alignment horizontal="right" vertical="center"/>
      <protection locked="0"/>
    </xf>
    <xf numFmtId="0" fontId="33" fillId="0" borderId="49" xfId="62" applyFont="1" applyBorder="1" applyAlignment="1" applyProtection="1">
      <alignment horizontal="right" vertical="center"/>
      <protection locked="0"/>
    </xf>
    <xf numFmtId="0" fontId="33" fillId="0" borderId="50" xfId="62" applyFont="1" applyBorder="1" applyAlignment="1" applyProtection="1">
      <alignment horizontal="right" vertical="center"/>
      <protection locked="0"/>
    </xf>
    <xf numFmtId="0" fontId="33" fillId="33" borderId="51" xfId="62" applyFont="1" applyFill="1" applyBorder="1" applyAlignment="1" applyProtection="1">
      <alignment horizontal="right" vertical="center"/>
      <protection/>
    </xf>
    <xf numFmtId="0" fontId="33" fillId="33" borderId="52" xfId="62" applyFont="1" applyFill="1" applyBorder="1" applyAlignment="1" applyProtection="1">
      <alignment horizontal="right" vertical="center"/>
      <protection/>
    </xf>
    <xf numFmtId="0" fontId="33" fillId="0" borderId="19" xfId="62" applyFont="1" applyBorder="1" applyAlignment="1" applyProtection="1">
      <alignment horizontal="right" vertical="center"/>
      <protection locked="0"/>
    </xf>
    <xf numFmtId="0" fontId="33" fillId="0" borderId="14" xfId="62" applyFont="1" applyBorder="1" applyAlignment="1" applyProtection="1">
      <alignment horizontal="right" vertical="center"/>
      <protection locked="0"/>
    </xf>
    <xf numFmtId="0" fontId="33" fillId="33" borderId="47" xfId="58" applyFont="1" applyFill="1" applyBorder="1" applyAlignment="1" applyProtection="1">
      <alignment horizontal="right" vertical="center"/>
      <protection/>
    </xf>
    <xf numFmtId="0" fontId="33" fillId="33" borderId="53" xfId="62" applyFont="1" applyFill="1" applyBorder="1" applyAlignment="1" applyProtection="1">
      <alignment horizontal="right" vertical="center"/>
      <protection/>
    </xf>
    <xf numFmtId="0" fontId="33" fillId="33" borderId="54" xfId="62" applyFont="1" applyFill="1" applyBorder="1" applyAlignment="1" applyProtection="1">
      <alignment horizontal="right" vertical="center"/>
      <protection/>
    </xf>
    <xf numFmtId="0" fontId="33" fillId="33" borderId="55" xfId="58" applyFont="1" applyFill="1" applyBorder="1" applyAlignment="1" applyProtection="1">
      <alignment horizontal="right" vertical="center"/>
      <protection/>
    </xf>
    <xf numFmtId="0" fontId="33" fillId="33" borderId="56" xfId="62" applyFont="1" applyFill="1" applyBorder="1" applyAlignment="1" applyProtection="1">
      <alignment horizontal="right" vertical="center"/>
      <protection/>
    </xf>
    <xf numFmtId="0" fontId="33" fillId="33" borderId="57" xfId="58" applyFont="1" applyFill="1" applyBorder="1" applyAlignment="1" applyProtection="1">
      <alignment horizontal="right" vertical="center"/>
      <protection/>
    </xf>
    <xf numFmtId="0" fontId="9" fillId="43" borderId="58" xfId="58" applyFont="1" applyFill="1" applyBorder="1" applyAlignment="1" applyProtection="1">
      <alignment horizontal="right" vertical="center" wrapText="1"/>
      <protection/>
    </xf>
    <xf numFmtId="0" fontId="9" fillId="43" borderId="59" xfId="58" applyFont="1" applyFill="1" applyBorder="1" applyAlignment="1" applyProtection="1">
      <alignment horizontal="right" vertical="center" wrapText="1"/>
      <protection/>
    </xf>
    <xf numFmtId="0" fontId="33" fillId="42" borderId="60" xfId="58" applyFont="1" applyFill="1" applyBorder="1" applyAlignment="1" applyProtection="1">
      <alignment horizontal="right" vertical="center"/>
      <protection locked="0"/>
    </xf>
    <xf numFmtId="0" fontId="33" fillId="42" borderId="61" xfId="58" applyFont="1" applyFill="1" applyBorder="1" applyAlignment="1" applyProtection="1">
      <alignment horizontal="right" vertical="center"/>
      <protection locked="0"/>
    </xf>
    <xf numFmtId="0" fontId="33" fillId="42" borderId="62" xfId="58" applyFont="1" applyFill="1" applyBorder="1" applyAlignment="1" applyProtection="1">
      <alignment horizontal="right" vertical="center"/>
      <protection locked="0"/>
    </xf>
    <xf numFmtId="0" fontId="33" fillId="42" borderId="63" xfId="58" applyFont="1" applyFill="1" applyBorder="1" applyAlignment="1" applyProtection="1">
      <alignment horizontal="right" vertical="center"/>
      <protection locked="0"/>
    </xf>
    <xf numFmtId="0" fontId="33" fillId="33" borderId="47" xfId="61" applyFont="1" applyFill="1" applyBorder="1" applyAlignment="1" applyProtection="1">
      <alignment horizontal="right" vertical="center"/>
      <protection locked="0"/>
    </xf>
    <xf numFmtId="0" fontId="33" fillId="0" borderId="64" xfId="61" applyFont="1" applyFill="1" applyBorder="1" applyAlignment="1" applyProtection="1">
      <alignment horizontal="right" vertical="center"/>
      <protection locked="0"/>
    </xf>
    <xf numFmtId="0" fontId="33" fillId="0" borderId="65" xfId="61" applyFont="1" applyFill="1" applyBorder="1" applyAlignment="1" applyProtection="1">
      <alignment horizontal="right" vertical="center"/>
      <protection locked="0"/>
    </xf>
    <xf numFmtId="0" fontId="33" fillId="0" borderId="66" xfId="61" applyFont="1" applyFill="1" applyBorder="1" applyAlignment="1" applyProtection="1">
      <alignment horizontal="right" vertical="center"/>
      <protection locked="0"/>
    </xf>
    <xf numFmtId="0" fontId="33" fillId="0" borderId="67" xfId="61" applyFont="1" applyFill="1" applyBorder="1" applyAlignment="1" applyProtection="1">
      <alignment horizontal="right" vertical="center"/>
      <protection locked="0"/>
    </xf>
    <xf numFmtId="0" fontId="33" fillId="42" borderId="64" xfId="58" applyFont="1" applyFill="1" applyBorder="1" applyAlignment="1" applyProtection="1">
      <alignment horizontal="right" vertical="center"/>
      <protection locked="0"/>
    </xf>
    <xf numFmtId="0" fontId="33" fillId="42" borderId="65" xfId="58" applyFont="1" applyFill="1" applyBorder="1" applyAlignment="1" applyProtection="1">
      <alignment horizontal="right" vertical="center"/>
      <protection locked="0"/>
    </xf>
    <xf numFmtId="0" fontId="33" fillId="42" borderId="66" xfId="58" applyFont="1" applyFill="1" applyBorder="1" applyAlignment="1" applyProtection="1">
      <alignment horizontal="right" vertical="center"/>
      <protection locked="0"/>
    </xf>
    <xf numFmtId="0" fontId="33" fillId="42" borderId="67" xfId="58" applyFont="1" applyFill="1" applyBorder="1" applyAlignment="1" applyProtection="1">
      <alignment horizontal="right" vertical="center"/>
      <protection locked="0"/>
    </xf>
    <xf numFmtId="0" fontId="33" fillId="33" borderId="53" xfId="61" applyFont="1" applyFill="1" applyBorder="1" applyAlignment="1" applyProtection="1">
      <alignment horizontal="right" vertical="center"/>
      <protection/>
    </xf>
    <xf numFmtId="0" fontId="33" fillId="33" borderId="54" xfId="61" applyFont="1" applyFill="1" applyBorder="1" applyAlignment="1" applyProtection="1">
      <alignment horizontal="right" vertical="center"/>
      <protection/>
    </xf>
    <xf numFmtId="0" fontId="33" fillId="33" borderId="58" xfId="58" applyFont="1" applyFill="1" applyBorder="1" applyAlignment="1" applyProtection="1">
      <alignment horizontal="right" vertical="center"/>
      <protection/>
    </xf>
    <xf numFmtId="0" fontId="33" fillId="33" borderId="68" xfId="58" applyFont="1" applyFill="1" applyBorder="1" applyAlignment="1" applyProtection="1">
      <alignment horizontal="right" vertical="center"/>
      <protection/>
    </xf>
    <xf numFmtId="0" fontId="33" fillId="33" borderId="59" xfId="58" applyFont="1" applyFill="1" applyBorder="1" applyAlignment="1" applyProtection="1">
      <alignment horizontal="right" vertical="center"/>
      <protection/>
    </xf>
    <xf numFmtId="0" fontId="33" fillId="33" borderId="16" xfId="58" applyFont="1" applyFill="1" applyBorder="1" applyAlignment="1" applyProtection="1">
      <alignment horizontal="right" vertical="center"/>
      <protection locked="0"/>
    </xf>
    <xf numFmtId="0" fontId="9" fillId="39" borderId="26" xfId="58" applyFont="1" applyFill="1" applyBorder="1" applyAlignment="1" applyProtection="1">
      <alignment horizontal="center" vertical="center" wrapText="1"/>
      <protection/>
    </xf>
    <xf numFmtId="0" fontId="5" fillId="45" borderId="0" xfId="58" applyFont="1" applyFill="1" applyBorder="1" applyAlignment="1" applyProtection="1">
      <alignment horizontal="center" vertical="center" wrapText="1"/>
      <protection/>
    </xf>
    <xf numFmtId="0" fontId="2" fillId="0" borderId="0" xfId="58" applyFont="1" applyBorder="1" applyAlignment="1" applyProtection="1">
      <alignment vertical="top" wrapText="1"/>
      <protection/>
    </xf>
    <xf numFmtId="0" fontId="90" fillId="0" borderId="0" xfId="54" applyFont="1" applyFill="1" applyAlignment="1" applyProtection="1">
      <alignment/>
      <protection/>
    </xf>
    <xf numFmtId="0" fontId="90" fillId="0" borderId="0" xfId="54" applyFont="1" applyAlignment="1" applyProtection="1">
      <alignment/>
      <protection/>
    </xf>
    <xf numFmtId="0" fontId="38" fillId="0" borderId="0" xfId="58" applyFont="1" applyAlignment="1" applyProtection="1">
      <alignment vertical="top" wrapText="1"/>
      <protection/>
    </xf>
    <xf numFmtId="0" fontId="0" fillId="0" borderId="0" xfId="0" applyFont="1" applyAlignment="1" applyProtection="1">
      <alignment/>
      <protection/>
    </xf>
    <xf numFmtId="0" fontId="38" fillId="0" borderId="0" xfId="58" applyFont="1" applyAlignment="1" applyProtection="1">
      <alignment horizontal="left" vertical="top" wrapText="1"/>
      <protection/>
    </xf>
    <xf numFmtId="0" fontId="0" fillId="0" borderId="0" xfId="0" applyFont="1" applyAlignment="1" applyProtection="1">
      <alignment horizontal="left" vertical="top" wrapText="1"/>
      <protection/>
    </xf>
    <xf numFmtId="0" fontId="9" fillId="39" borderId="69" xfId="58" applyFont="1" applyFill="1" applyBorder="1" applyAlignment="1" applyProtection="1">
      <alignment horizontal="center" vertical="center" wrapText="1"/>
      <protection/>
    </xf>
    <xf numFmtId="0" fontId="33" fillId="39" borderId="35" xfId="58" applyFont="1" applyFill="1" applyBorder="1" applyAlignment="1" applyProtection="1">
      <alignment vertical="center"/>
      <protection/>
    </xf>
    <xf numFmtId="0" fontId="5" fillId="45" borderId="12" xfId="58" applyFont="1" applyFill="1" applyBorder="1" applyAlignment="1" applyProtection="1">
      <alignment horizontal="center" vertical="center" wrapText="1"/>
      <protection/>
    </xf>
    <xf numFmtId="0" fontId="2" fillId="45" borderId="12" xfId="58" applyFont="1" applyFill="1" applyBorder="1" applyAlignment="1" applyProtection="1">
      <alignment horizontal="center" vertical="center" wrapText="1"/>
      <protection/>
    </xf>
    <xf numFmtId="0" fontId="2" fillId="45" borderId="12" xfId="58" applyFont="1" applyFill="1" applyBorder="1" applyAlignment="1" applyProtection="1">
      <alignment vertical="center"/>
      <protection/>
    </xf>
    <xf numFmtId="0" fontId="38" fillId="0" borderId="0" xfId="61" applyFont="1" applyAlignment="1" applyProtection="1">
      <alignment horizontal="left" vertical="top" wrapText="1"/>
      <protection/>
    </xf>
    <xf numFmtId="0" fontId="5" fillId="33" borderId="20" xfId="61" applyFont="1" applyFill="1" applyBorder="1" applyAlignment="1" applyProtection="1">
      <alignment horizontal="center" vertical="center" wrapText="1"/>
      <protection/>
    </xf>
    <xf numFmtId="0" fontId="5" fillId="47" borderId="19" xfId="61" applyFont="1" applyFill="1" applyBorder="1" applyAlignment="1" applyProtection="1">
      <alignment horizontal="center" vertical="center"/>
      <protection/>
    </xf>
    <xf numFmtId="0" fontId="5" fillId="47" borderId="48" xfId="61" applyFont="1" applyFill="1" applyBorder="1" applyAlignment="1" applyProtection="1">
      <alignment horizontal="center" vertical="center"/>
      <protection/>
    </xf>
    <xf numFmtId="0" fontId="5" fillId="47" borderId="27" xfId="61" applyFont="1" applyFill="1" applyBorder="1" applyAlignment="1" applyProtection="1">
      <alignment horizontal="center" vertical="center"/>
      <protection/>
    </xf>
    <xf numFmtId="0" fontId="9" fillId="46" borderId="14" xfId="58" applyFont="1" applyFill="1" applyBorder="1" applyAlignment="1" applyProtection="1">
      <alignment horizontal="center" vertical="center" wrapText="1"/>
      <protection/>
    </xf>
    <xf numFmtId="0" fontId="9" fillId="46" borderId="21" xfId="58" applyFont="1" applyFill="1" applyBorder="1" applyAlignment="1" applyProtection="1">
      <alignment horizontal="center" vertical="center" wrapText="1"/>
      <protection/>
    </xf>
    <xf numFmtId="0" fontId="9" fillId="46" borderId="10" xfId="58" applyFont="1" applyFill="1" applyBorder="1" applyAlignment="1" applyProtection="1">
      <alignment horizontal="center" vertical="center" wrapText="1"/>
      <protection/>
    </xf>
    <xf numFmtId="0" fontId="5" fillId="45" borderId="19" xfId="58" applyFont="1" applyFill="1" applyBorder="1" applyAlignment="1" applyProtection="1">
      <alignment horizontal="center" vertical="center" wrapText="1"/>
      <protection/>
    </xf>
    <xf numFmtId="0" fontId="73" fillId="33" borderId="69" xfId="58" applyFont="1" applyFill="1" applyBorder="1" applyAlignment="1" applyProtection="1">
      <alignment horizontal="center" vertical="center" wrapText="1"/>
      <protection/>
    </xf>
    <xf numFmtId="0" fontId="73" fillId="33" borderId="19" xfId="58" applyFont="1" applyFill="1" applyBorder="1" applyAlignment="1" applyProtection="1">
      <alignment horizontal="center" vertical="center" wrapText="1"/>
      <protection/>
    </xf>
    <xf numFmtId="0" fontId="9" fillId="46" borderId="17" xfId="58" applyFont="1" applyFill="1" applyBorder="1" applyAlignment="1" applyProtection="1">
      <alignment horizontal="center" vertical="center" wrapText="1"/>
      <protection/>
    </xf>
    <xf numFmtId="0" fontId="9" fillId="46" borderId="27" xfId="58" applyFont="1" applyFill="1" applyBorder="1" applyAlignment="1" applyProtection="1">
      <alignment horizontal="center" vertical="center" wrapText="1"/>
      <protection/>
    </xf>
    <xf numFmtId="0" fontId="5" fillId="47" borderId="17" xfId="58" applyFont="1" applyFill="1" applyBorder="1" applyAlignment="1" applyProtection="1">
      <alignment horizontal="center" vertical="center" wrapText="1"/>
      <protection/>
    </xf>
    <xf numFmtId="0" fontId="5" fillId="47" borderId="27" xfId="58" applyFont="1" applyFill="1" applyBorder="1" applyAlignment="1" applyProtection="1">
      <alignment horizontal="center" vertical="center" wrapText="1"/>
      <protection/>
    </xf>
    <xf numFmtId="0" fontId="38" fillId="0" borderId="0" xfId="61" applyFont="1" applyBorder="1" applyAlignment="1" applyProtection="1">
      <alignment horizontal="left" vertical="top" wrapText="1"/>
      <protection/>
    </xf>
    <xf numFmtId="0" fontId="38" fillId="0" borderId="0" xfId="58" applyFont="1" applyBorder="1" applyAlignment="1" applyProtection="1">
      <alignment horizontal="left" vertical="top" wrapText="1"/>
      <protection/>
    </xf>
    <xf numFmtId="0" fontId="73" fillId="33" borderId="69" xfId="61" applyFont="1" applyFill="1" applyBorder="1" applyAlignment="1" applyProtection="1">
      <alignment horizontal="center" vertical="center" wrapText="1"/>
      <protection/>
    </xf>
    <xf numFmtId="0" fontId="73" fillId="33" borderId="19" xfId="61" applyFont="1" applyFill="1" applyBorder="1" applyAlignment="1" applyProtection="1">
      <alignment horizontal="center" vertical="center" wrapText="1"/>
      <protection/>
    </xf>
    <xf numFmtId="0" fontId="5" fillId="45" borderId="12" xfId="61" applyFont="1" applyFill="1" applyBorder="1" applyAlignment="1" applyProtection="1">
      <alignment horizontal="center" vertical="center"/>
      <protection/>
    </xf>
    <xf numFmtId="0" fontId="9" fillId="46" borderId="17" xfId="61" applyFont="1" applyFill="1" applyBorder="1" applyAlignment="1" applyProtection="1">
      <alignment horizontal="center" vertical="center" wrapText="1"/>
      <protection/>
    </xf>
    <xf numFmtId="0" fontId="9" fillId="46" borderId="27" xfId="61" applyFont="1" applyFill="1" applyBorder="1" applyAlignment="1" applyProtection="1">
      <alignment horizontal="center" vertical="center" wrapText="1"/>
      <protection/>
    </xf>
    <xf numFmtId="0" fontId="9" fillId="39" borderId="14" xfId="61" applyFont="1" applyFill="1" applyBorder="1" applyAlignment="1" applyProtection="1">
      <alignment horizontal="center" vertical="center" wrapText="1"/>
      <protection/>
    </xf>
    <xf numFmtId="0" fontId="9" fillId="39" borderId="21" xfId="61" applyFont="1" applyFill="1" applyBorder="1" applyAlignment="1" applyProtection="1">
      <alignment horizontal="center" vertical="center" wrapText="1"/>
      <protection/>
    </xf>
    <xf numFmtId="0" fontId="2" fillId="39" borderId="21" xfId="61" applyFont="1" applyFill="1" applyBorder="1" applyAlignment="1" applyProtection="1">
      <alignment vertical="center"/>
      <protection/>
    </xf>
    <xf numFmtId="0" fontId="2" fillId="39" borderId="37" xfId="61" applyFont="1" applyFill="1" applyBorder="1" applyAlignment="1" applyProtection="1">
      <alignment vertical="center"/>
      <protection/>
    </xf>
    <xf numFmtId="0" fontId="73" fillId="38" borderId="17" xfId="61" applyFont="1" applyFill="1" applyBorder="1" applyAlignment="1" applyProtection="1">
      <alignment horizontal="center" vertical="center" wrapText="1"/>
      <protection/>
    </xf>
    <xf numFmtId="0" fontId="73" fillId="38" borderId="27" xfId="61" applyFont="1" applyFill="1" applyBorder="1" applyAlignment="1" applyProtection="1">
      <alignment horizontal="center" vertical="center" wrapText="1"/>
      <protection/>
    </xf>
    <xf numFmtId="0" fontId="5" fillId="45" borderId="12" xfId="61" applyFont="1" applyFill="1" applyBorder="1" applyAlignment="1" applyProtection="1">
      <alignment horizontal="center" vertical="center" wrapText="1"/>
      <protection/>
    </xf>
    <xf numFmtId="0" fontId="9" fillId="46" borderId="17" xfId="61" applyFont="1" applyFill="1" applyBorder="1" applyAlignment="1" applyProtection="1">
      <alignment horizontal="center" vertical="center" wrapText="1"/>
      <protection/>
    </xf>
    <xf numFmtId="0" fontId="0" fillId="33" borderId="31" xfId="61" applyFont="1" applyFill="1" applyBorder="1" applyAlignment="1" applyProtection="1">
      <alignment vertical="center"/>
      <protection/>
    </xf>
    <xf numFmtId="0" fontId="33" fillId="39" borderId="21" xfId="61" applyFont="1" applyFill="1" applyBorder="1" applyAlignment="1" applyProtection="1">
      <alignment vertical="center"/>
      <protection/>
    </xf>
    <xf numFmtId="0" fontId="33" fillId="39" borderId="37" xfId="61" applyFont="1" applyFill="1" applyBorder="1" applyAlignment="1" applyProtection="1">
      <alignment vertical="center"/>
      <protection/>
    </xf>
    <xf numFmtId="0" fontId="38" fillId="36" borderId="70" xfId="61" applyFont="1" applyFill="1" applyBorder="1" applyAlignment="1" applyProtection="1">
      <alignment horizontal="center" vertical="center" wrapText="1"/>
      <protection/>
    </xf>
    <xf numFmtId="0" fontId="38" fillId="36" borderId="71" xfId="61" applyFont="1" applyFill="1" applyBorder="1" applyAlignment="1" applyProtection="1">
      <alignment horizontal="center" vertical="center" wrapText="1"/>
      <protection/>
    </xf>
    <xf numFmtId="0" fontId="5" fillId="38" borderId="28" xfId="61" applyFont="1" applyFill="1" applyBorder="1" applyAlignment="1" applyProtection="1">
      <alignment horizontal="center" vertical="center" wrapText="1"/>
      <protection/>
    </xf>
    <xf numFmtId="0" fontId="33" fillId="38" borderId="0" xfId="61" applyFont="1" applyFill="1" applyAlignment="1" applyProtection="1">
      <alignment vertical="center"/>
      <protection/>
    </xf>
    <xf numFmtId="0" fontId="5" fillId="45" borderId="26" xfId="61" applyFont="1" applyFill="1" applyBorder="1" applyAlignment="1" applyProtection="1">
      <alignment horizontal="center" vertical="center" wrapText="1"/>
      <protection/>
    </xf>
    <xf numFmtId="0" fontId="5" fillId="45" borderId="72" xfId="61" applyFont="1" applyFill="1" applyBorder="1" applyAlignment="1" applyProtection="1">
      <alignment horizontal="center" vertical="center" wrapText="1"/>
      <protection/>
    </xf>
    <xf numFmtId="0" fontId="5" fillId="45" borderId="73" xfId="61" applyFont="1" applyFill="1" applyBorder="1" applyAlignment="1" applyProtection="1">
      <alignment horizontal="center" vertical="center" wrapText="1"/>
      <protection/>
    </xf>
    <xf numFmtId="0" fontId="5" fillId="45" borderId="74" xfId="61" applyFont="1" applyFill="1" applyBorder="1" applyAlignment="1" applyProtection="1">
      <alignment horizontal="center" vertical="center" wrapText="1"/>
      <protection/>
    </xf>
    <xf numFmtId="0" fontId="5" fillId="45" borderId="27" xfId="61" applyFont="1" applyFill="1" applyBorder="1" applyAlignment="1" applyProtection="1">
      <alignment horizontal="center" vertical="center" wrapText="1"/>
      <protection/>
    </xf>
    <xf numFmtId="0" fontId="38" fillId="36" borderId="75" xfId="61" applyFont="1" applyFill="1" applyBorder="1" applyAlignment="1" applyProtection="1">
      <alignment horizontal="center" vertical="center" wrapText="1"/>
      <protection/>
    </xf>
    <xf numFmtId="0" fontId="5" fillId="33" borderId="19" xfId="62" applyFont="1" applyFill="1" applyBorder="1" applyAlignment="1" applyProtection="1">
      <alignment horizontal="center" vertical="center" wrapText="1"/>
      <protection/>
    </xf>
    <xf numFmtId="0" fontId="5" fillId="33" borderId="14" xfId="62" applyFont="1" applyFill="1" applyBorder="1" applyAlignment="1" applyProtection="1">
      <alignment horizontal="center" vertical="center" wrapText="1"/>
      <protection/>
    </xf>
    <xf numFmtId="0" fontId="5" fillId="45" borderId="27" xfId="62" applyFont="1" applyFill="1" applyBorder="1" applyAlignment="1" applyProtection="1" quotePrefix="1">
      <alignment horizontal="center" vertical="center" wrapText="1"/>
      <protection/>
    </xf>
    <xf numFmtId="0" fontId="38" fillId="0" borderId="0" xfId="62" applyFont="1" applyAlignment="1" applyProtection="1">
      <alignment horizontal="left" vertical="top" wrapText="1"/>
      <protection/>
    </xf>
    <xf numFmtId="0" fontId="5" fillId="45" borderId="27" xfId="62" applyFont="1" applyFill="1" applyBorder="1" applyAlignment="1" applyProtection="1">
      <alignment horizontal="center" vertical="center" wrapText="1"/>
      <protection/>
    </xf>
    <xf numFmtId="0" fontId="73" fillId="38" borderId="27" xfId="62" applyFont="1" applyFill="1" applyBorder="1" applyAlignment="1" applyProtection="1">
      <alignment horizontal="center" vertical="center" wrapText="1"/>
      <protection/>
    </xf>
    <xf numFmtId="0" fontId="5" fillId="33" borderId="69" xfId="62" applyFont="1" applyFill="1" applyBorder="1" applyAlignment="1" applyProtection="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3 2" xfId="62"/>
    <cellStyle name="Normal 3 3" xfId="63"/>
    <cellStyle name="Normal 4" xfId="64"/>
    <cellStyle name="Normal 5" xfId="65"/>
    <cellStyle name="Note" xfId="66"/>
    <cellStyle name="Output" xfId="67"/>
    <cellStyle name="Percent" xfId="68"/>
    <cellStyle name="Title" xfId="69"/>
    <cellStyle name="Total" xfId="70"/>
    <cellStyle name="Warning Text" xfId="71"/>
  </cellStyles>
  <dxfs count="36">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52"/>
  <sheetViews>
    <sheetView showGridLines="0" zoomScale="80" zoomScaleNormal="80" workbookViewId="0" topLeftCell="A1">
      <selection activeCell="B2" sqref="B2"/>
    </sheetView>
  </sheetViews>
  <sheetFormatPr defaultColWidth="0" defaultRowHeight="14.25" zeroHeight="1"/>
  <cols>
    <col min="1" max="1" width="33.25390625" style="4" customWidth="1"/>
    <col min="2" max="5" width="16.75390625" style="4" customWidth="1"/>
    <col min="6" max="6" width="14.875" style="4" customWidth="1"/>
    <col min="7" max="10" width="16.75390625" style="4" customWidth="1"/>
    <col min="11" max="11" width="8.25390625" style="5" customWidth="1"/>
    <col min="12" max="12" width="2.625" style="5" customWidth="1"/>
    <col min="13" max="13" width="7.75390625" style="5" hidden="1" customWidth="1"/>
    <col min="14" max="14" width="53.375" style="4" hidden="1" customWidth="1"/>
    <col min="15" max="16384" width="0" style="5" hidden="1" customWidth="1"/>
  </cols>
  <sheetData>
    <row r="1" spans="3:4" ht="15.75">
      <c r="C1" s="326"/>
      <c r="D1" s="327"/>
    </row>
    <row r="2" spans="1:10" ht="38.25">
      <c r="A2" s="6" t="s">
        <v>0</v>
      </c>
      <c r="B2" s="163" t="e">
        <f>#REF!</f>
        <v>#REF!</v>
      </c>
      <c r="C2" s="5"/>
      <c r="G2" s="113" t="s">
        <v>218</v>
      </c>
      <c r="H2" s="113" t="s">
        <v>221</v>
      </c>
      <c r="I2" s="113" t="s">
        <v>219</v>
      </c>
      <c r="J2" s="113" t="s">
        <v>220</v>
      </c>
    </row>
    <row r="3" spans="1:10" ht="20.25">
      <c r="A3" s="5"/>
      <c r="B3" s="6"/>
      <c r="C3" s="257"/>
      <c r="D3" s="7"/>
      <c r="E3" s="7"/>
      <c r="F3" s="7"/>
      <c r="G3" s="114">
        <v>72</v>
      </c>
      <c r="H3" s="114">
        <f>COUNT(B12:J15,B24:J27)</f>
        <v>72</v>
      </c>
      <c r="I3" s="114">
        <v>8</v>
      </c>
      <c r="J3" s="114">
        <f>COUNT(B35:B38,B46:B49)</f>
        <v>0</v>
      </c>
    </row>
    <row r="4" spans="1:14" ht="20.25">
      <c r="A4" s="8" t="s">
        <v>108</v>
      </c>
      <c r="B4" s="9"/>
      <c r="C4" s="9"/>
      <c r="D4" s="9"/>
      <c r="E4" s="9"/>
      <c r="F4" s="9"/>
      <c r="G4" s="9"/>
      <c r="H4" s="9"/>
      <c r="I4" s="9"/>
      <c r="J4" s="9"/>
      <c r="K4" s="10"/>
      <c r="L4" s="11"/>
      <c r="M4" s="11"/>
      <c r="N4" s="5"/>
    </row>
    <row r="5" spans="1:14" ht="41.25" customHeight="1">
      <c r="A5" s="328" t="s">
        <v>137</v>
      </c>
      <c r="B5" s="329"/>
      <c r="C5" s="329"/>
      <c r="D5" s="329"/>
      <c r="E5" s="329"/>
      <c r="F5" s="329"/>
      <c r="G5" s="9"/>
      <c r="H5" s="9"/>
      <c r="I5" s="9"/>
      <c r="J5" s="9"/>
      <c r="K5" s="10"/>
      <c r="L5" s="11"/>
      <c r="M5" s="11"/>
      <c r="N5" s="5"/>
    </row>
    <row r="6" spans="1:14" ht="15.75">
      <c r="A6" s="12" t="s">
        <v>122</v>
      </c>
      <c r="N6" s="5"/>
    </row>
    <row r="7" spans="1:14" ht="15.75">
      <c r="A7" s="13"/>
      <c r="N7" s="5"/>
    </row>
    <row r="8" spans="2:14" ht="16.5" customHeight="1">
      <c r="B8" s="324" t="s">
        <v>237</v>
      </c>
      <c r="C8" s="324"/>
      <c r="D8" s="324"/>
      <c r="E8" s="324"/>
      <c r="F8" s="324"/>
      <c r="G8" s="324"/>
      <c r="H8" s="324"/>
      <c r="I8" s="324"/>
      <c r="J8" s="324"/>
      <c r="K8" s="129"/>
      <c r="N8" s="5"/>
    </row>
    <row r="9" spans="1:14" ht="60" customHeight="1">
      <c r="A9" s="174" t="s">
        <v>196</v>
      </c>
      <c r="B9" s="170" t="s">
        <v>1</v>
      </c>
      <c r="C9" s="170" t="s">
        <v>225</v>
      </c>
      <c r="D9" s="170" t="s">
        <v>224</v>
      </c>
      <c r="E9" s="170" t="s">
        <v>224</v>
      </c>
      <c r="F9" s="184" t="s">
        <v>2</v>
      </c>
      <c r="G9" s="184" t="s">
        <v>57</v>
      </c>
      <c r="H9" s="184" t="s">
        <v>126</v>
      </c>
      <c r="I9" s="184" t="s">
        <v>226</v>
      </c>
      <c r="J9" s="184" t="s">
        <v>127</v>
      </c>
      <c r="K9" s="168" t="s">
        <v>3</v>
      </c>
      <c r="L9" s="14"/>
      <c r="N9" s="5"/>
    </row>
    <row r="10" spans="1:14" ht="30" customHeight="1">
      <c r="A10" s="214" t="s">
        <v>79</v>
      </c>
      <c r="B10" s="187"/>
      <c r="C10" s="188" t="s">
        <v>4</v>
      </c>
      <c r="D10" s="188" t="s">
        <v>5</v>
      </c>
      <c r="E10" s="188" t="s">
        <v>6</v>
      </c>
      <c r="F10" s="187"/>
      <c r="G10" s="187"/>
      <c r="H10" s="187"/>
      <c r="I10" s="187"/>
      <c r="J10" s="187"/>
      <c r="K10" s="142"/>
      <c r="L10" s="14"/>
      <c r="N10" s="5"/>
    </row>
    <row r="11" spans="1:14" ht="30">
      <c r="A11" s="185" t="s">
        <v>245</v>
      </c>
      <c r="B11" s="189"/>
      <c r="C11" s="191"/>
      <c r="D11" s="191"/>
      <c r="E11" s="191"/>
      <c r="F11" s="191"/>
      <c r="G11" s="191"/>
      <c r="H11" s="189"/>
      <c r="I11" s="191"/>
      <c r="J11" s="191"/>
      <c r="K11" s="143"/>
      <c r="L11" s="14"/>
      <c r="N11" s="5"/>
    </row>
    <row r="12" spans="1:14" ht="14.25" customHeight="1">
      <c r="A12" s="171" t="s">
        <v>7</v>
      </c>
      <c r="B12" s="172">
        <v>0</v>
      </c>
      <c r="C12" s="172">
        <v>0</v>
      </c>
      <c r="D12" s="172">
        <v>0</v>
      </c>
      <c r="E12" s="172">
        <v>5</v>
      </c>
      <c r="F12" s="172">
        <v>0</v>
      </c>
      <c r="G12" s="172">
        <v>11</v>
      </c>
      <c r="H12" s="172">
        <v>1</v>
      </c>
      <c r="I12" s="172">
        <v>2</v>
      </c>
      <c r="J12" s="172">
        <v>0</v>
      </c>
      <c r="K12" s="117">
        <f>SUM(B12:J12)</f>
        <v>19</v>
      </c>
      <c r="L12" s="14"/>
      <c r="N12" s="5"/>
    </row>
    <row r="13" spans="1:14" ht="14.25" customHeight="1">
      <c r="A13" s="171" t="s">
        <v>8</v>
      </c>
      <c r="B13" s="172">
        <v>16</v>
      </c>
      <c r="C13" s="172">
        <v>0</v>
      </c>
      <c r="D13" s="172">
        <v>0</v>
      </c>
      <c r="E13" s="172">
        <v>2</v>
      </c>
      <c r="F13" s="172">
        <v>3</v>
      </c>
      <c r="G13" s="172">
        <v>61</v>
      </c>
      <c r="H13" s="172">
        <v>6</v>
      </c>
      <c r="I13" s="172">
        <v>95</v>
      </c>
      <c r="J13" s="172">
        <v>0</v>
      </c>
      <c r="K13" s="117">
        <f>SUM(B13:J13)</f>
        <v>183</v>
      </c>
      <c r="L13" s="14"/>
      <c r="N13" s="5"/>
    </row>
    <row r="14" spans="1:14" ht="14.25" customHeight="1">
      <c r="A14" s="173" t="s">
        <v>10</v>
      </c>
      <c r="B14" s="172">
        <v>0</v>
      </c>
      <c r="C14" s="172">
        <v>0</v>
      </c>
      <c r="D14" s="172">
        <v>0</v>
      </c>
      <c r="E14" s="172">
        <v>0</v>
      </c>
      <c r="F14" s="172">
        <v>0</v>
      </c>
      <c r="G14" s="172">
        <v>0</v>
      </c>
      <c r="H14" s="172">
        <v>0</v>
      </c>
      <c r="I14" s="172">
        <v>0</v>
      </c>
      <c r="J14" s="172">
        <v>0</v>
      </c>
      <c r="K14" s="117">
        <f>SUM(B14:J14)</f>
        <v>0</v>
      </c>
      <c r="L14" s="14"/>
      <c r="N14" s="5"/>
    </row>
    <row r="15" spans="1:14" ht="14.25" customHeight="1" thickBot="1">
      <c r="A15" s="171" t="s">
        <v>11</v>
      </c>
      <c r="B15" s="172">
        <v>89</v>
      </c>
      <c r="C15" s="242">
        <v>2</v>
      </c>
      <c r="D15" s="242">
        <v>3</v>
      </c>
      <c r="E15" s="172">
        <v>125</v>
      </c>
      <c r="F15" s="172">
        <v>21</v>
      </c>
      <c r="G15" s="172">
        <v>2867</v>
      </c>
      <c r="H15" s="172">
        <v>576</v>
      </c>
      <c r="I15" s="172">
        <f>541+393+1629</f>
        <v>2563</v>
      </c>
      <c r="J15" s="172">
        <v>0</v>
      </c>
      <c r="K15" s="117">
        <f>SUM(B15:J15)</f>
        <v>6246</v>
      </c>
      <c r="L15" s="14"/>
      <c r="N15" s="5"/>
    </row>
    <row r="16" spans="1:14" ht="15" customHeight="1" thickBot="1">
      <c r="A16" s="15" t="s">
        <v>3</v>
      </c>
      <c r="B16" s="166">
        <f>SUM(B12:B15)</f>
        <v>105</v>
      </c>
      <c r="C16" s="302">
        <f>SUM(C12:C15)</f>
        <v>2</v>
      </c>
      <c r="D16" s="303">
        <f aca="true" t="shared" si="0" ref="D16:J16">SUM(D12:D15)</f>
        <v>3</v>
      </c>
      <c r="E16" s="166">
        <f t="shared" si="0"/>
        <v>132</v>
      </c>
      <c r="F16" s="167">
        <f t="shared" si="0"/>
        <v>24</v>
      </c>
      <c r="G16" s="167">
        <f t="shared" si="0"/>
        <v>2939</v>
      </c>
      <c r="H16" s="167">
        <f t="shared" si="0"/>
        <v>583</v>
      </c>
      <c r="I16" s="167">
        <f t="shared" si="0"/>
        <v>2660</v>
      </c>
      <c r="J16" s="167">
        <f t="shared" si="0"/>
        <v>0</v>
      </c>
      <c r="K16" s="117">
        <f>SUM(B16:J16)</f>
        <v>6448</v>
      </c>
      <c r="L16" s="14"/>
      <c r="N16" s="5"/>
    </row>
    <row r="17" spans="1:11" s="18" customFormat="1" ht="15.75">
      <c r="A17" s="16"/>
      <c r="B17" s="250" t="s">
        <v>252</v>
      </c>
      <c r="C17" s="16"/>
      <c r="D17" s="263"/>
      <c r="E17" s="263"/>
      <c r="F17" s="17"/>
      <c r="G17" s="263"/>
      <c r="H17" s="263"/>
      <c r="I17" s="325"/>
      <c r="J17" s="325"/>
      <c r="K17" s="5"/>
    </row>
    <row r="18" spans="2:15" s="18" customFormat="1" ht="12.75" customHeight="1">
      <c r="B18" s="249" t="s">
        <v>299</v>
      </c>
      <c r="C18" s="5"/>
      <c r="D18" s="263"/>
      <c r="E18" s="256"/>
      <c r="F18" s="16"/>
      <c r="G18" s="16"/>
      <c r="H18" s="16"/>
      <c r="I18" s="16"/>
      <c r="J18" s="16"/>
      <c r="K18" s="19"/>
      <c r="L18" s="19"/>
      <c r="M18" s="19"/>
      <c r="N18" s="19"/>
      <c r="O18" s="19"/>
    </row>
    <row r="19" spans="1:14" ht="12.75">
      <c r="A19" s="16"/>
      <c r="N19" s="5"/>
    </row>
    <row r="20" spans="2:14" ht="18" customHeight="1">
      <c r="B20" s="324" t="s">
        <v>237</v>
      </c>
      <c r="C20" s="324"/>
      <c r="D20" s="324"/>
      <c r="E20" s="324"/>
      <c r="F20" s="324"/>
      <c r="G20" s="324"/>
      <c r="H20" s="324"/>
      <c r="I20" s="324"/>
      <c r="J20" s="324"/>
      <c r="K20" s="144"/>
      <c r="N20" s="5"/>
    </row>
    <row r="21" spans="1:14" ht="60" customHeight="1">
      <c r="A21" s="174" t="s">
        <v>197</v>
      </c>
      <c r="B21" s="170" t="s">
        <v>1</v>
      </c>
      <c r="C21" s="170" t="s">
        <v>225</v>
      </c>
      <c r="D21" s="170" t="s">
        <v>224</v>
      </c>
      <c r="E21" s="170" t="s">
        <v>224</v>
      </c>
      <c r="F21" s="184" t="s">
        <v>2</v>
      </c>
      <c r="G21" s="184" t="s">
        <v>57</v>
      </c>
      <c r="H21" s="184" t="s">
        <v>126</v>
      </c>
      <c r="I21" s="184" t="s">
        <v>226</v>
      </c>
      <c r="J21" s="184" t="s">
        <v>127</v>
      </c>
      <c r="K21" s="178" t="s">
        <v>3</v>
      </c>
      <c r="N21" s="5"/>
    </row>
    <row r="22" spans="1:14" ht="30" customHeight="1">
      <c r="A22" s="214" t="s">
        <v>79</v>
      </c>
      <c r="B22" s="187"/>
      <c r="C22" s="188" t="s">
        <v>4</v>
      </c>
      <c r="D22" s="188" t="s">
        <v>5</v>
      </c>
      <c r="E22" s="188" t="s">
        <v>6</v>
      </c>
      <c r="F22" s="186"/>
      <c r="G22" s="186"/>
      <c r="H22" s="186"/>
      <c r="I22" s="186"/>
      <c r="J22" s="186"/>
      <c r="K22" s="175"/>
      <c r="N22" s="5"/>
    </row>
    <row r="23" spans="1:14" ht="30">
      <c r="A23" s="185" t="s">
        <v>246</v>
      </c>
      <c r="B23" s="189"/>
      <c r="C23" s="190"/>
      <c r="D23" s="190"/>
      <c r="E23" s="190"/>
      <c r="F23" s="190"/>
      <c r="G23" s="190"/>
      <c r="H23" s="189"/>
      <c r="I23" s="190"/>
      <c r="J23" s="190"/>
      <c r="K23" s="176"/>
      <c r="N23" s="5"/>
    </row>
    <row r="24" spans="1:14" ht="14.25" customHeight="1">
      <c r="A24" s="171" t="s">
        <v>7</v>
      </c>
      <c r="B24" s="172">
        <v>0</v>
      </c>
      <c r="C24" s="172">
        <v>0</v>
      </c>
      <c r="D24" s="172">
        <v>0</v>
      </c>
      <c r="E24" s="172">
        <v>0</v>
      </c>
      <c r="F24" s="172">
        <v>0</v>
      </c>
      <c r="G24" s="172">
        <v>0</v>
      </c>
      <c r="H24" s="172">
        <v>0</v>
      </c>
      <c r="I24" s="172">
        <v>0</v>
      </c>
      <c r="J24" s="172">
        <v>0</v>
      </c>
      <c r="K24" s="177">
        <f>SUM(B24:J24)</f>
        <v>0</v>
      </c>
      <c r="N24" s="5"/>
    </row>
    <row r="25" spans="1:14" ht="14.25" customHeight="1">
      <c r="A25" s="171" t="s">
        <v>8</v>
      </c>
      <c r="B25" s="172">
        <v>137</v>
      </c>
      <c r="C25" s="172">
        <v>15</v>
      </c>
      <c r="D25" s="172">
        <v>15</v>
      </c>
      <c r="E25" s="172">
        <v>16</v>
      </c>
      <c r="F25" s="172">
        <v>2</v>
      </c>
      <c r="G25" s="172">
        <v>497</v>
      </c>
      <c r="H25" s="172">
        <v>45</v>
      </c>
      <c r="I25" s="172">
        <v>794</v>
      </c>
      <c r="J25" s="172">
        <v>0</v>
      </c>
      <c r="K25" s="177">
        <f>SUM(B25:J25)</f>
        <v>1521</v>
      </c>
      <c r="N25" s="5"/>
    </row>
    <row r="26" spans="1:14" ht="14.25" customHeight="1">
      <c r="A26" s="173" t="s">
        <v>10</v>
      </c>
      <c r="B26" s="172">
        <v>0</v>
      </c>
      <c r="C26" s="172">
        <v>0</v>
      </c>
      <c r="D26" s="172">
        <v>0</v>
      </c>
      <c r="E26" s="172">
        <v>0</v>
      </c>
      <c r="F26" s="172">
        <v>0</v>
      </c>
      <c r="G26" s="172">
        <v>0</v>
      </c>
      <c r="H26" s="172">
        <v>0</v>
      </c>
      <c r="I26" s="172">
        <v>0</v>
      </c>
      <c r="J26" s="172">
        <v>0</v>
      </c>
      <c r="K26" s="177">
        <f>SUM(B26:J26)</f>
        <v>0</v>
      </c>
      <c r="L26" s="14"/>
      <c r="N26" s="5"/>
    </row>
    <row r="27" spans="1:14" ht="14.25" customHeight="1" thickBot="1">
      <c r="A27" s="171" t="s">
        <v>11</v>
      </c>
      <c r="B27" s="172">
        <v>880</v>
      </c>
      <c r="C27" s="242">
        <v>17</v>
      </c>
      <c r="D27" s="242">
        <v>46</v>
      </c>
      <c r="E27" s="172">
        <v>232</v>
      </c>
      <c r="F27" s="172">
        <v>57</v>
      </c>
      <c r="G27" s="172">
        <v>12426</v>
      </c>
      <c r="H27" s="172">
        <v>1709</v>
      </c>
      <c r="I27" s="172">
        <f>1510+794+5323</f>
        <v>7627</v>
      </c>
      <c r="J27" s="172">
        <v>0</v>
      </c>
      <c r="K27" s="177">
        <f>SUM(B27:J27)</f>
        <v>22994</v>
      </c>
      <c r="L27" s="14"/>
      <c r="N27" s="5"/>
    </row>
    <row r="28" spans="1:15" s="18" customFormat="1" ht="15.75" thickBot="1">
      <c r="A28" s="15" t="s">
        <v>3</v>
      </c>
      <c r="B28" s="166">
        <f>SUM(B24:B27)</f>
        <v>1017</v>
      </c>
      <c r="C28" s="302">
        <f aca="true" t="shared" si="1" ref="C28:J28">SUM(C24:C27)</f>
        <v>32</v>
      </c>
      <c r="D28" s="303">
        <f t="shared" si="1"/>
        <v>61</v>
      </c>
      <c r="E28" s="166">
        <f t="shared" si="1"/>
        <v>248</v>
      </c>
      <c r="F28" s="121">
        <f t="shared" si="1"/>
        <v>59</v>
      </c>
      <c r="G28" s="121">
        <f t="shared" si="1"/>
        <v>12923</v>
      </c>
      <c r="H28" s="121">
        <f t="shared" si="1"/>
        <v>1754</v>
      </c>
      <c r="I28" s="121">
        <f t="shared" si="1"/>
        <v>8421</v>
      </c>
      <c r="J28" s="121">
        <f t="shared" si="1"/>
        <v>0</v>
      </c>
      <c r="K28" s="118">
        <f>SUM(B28:J28)</f>
        <v>24515</v>
      </c>
      <c r="L28" s="5"/>
      <c r="M28" s="5"/>
      <c r="N28" s="5"/>
      <c r="O28" s="5"/>
    </row>
    <row r="29" spans="2:14" ht="15.75">
      <c r="B29" s="250" t="s">
        <v>253</v>
      </c>
      <c r="C29" s="16"/>
      <c r="D29" s="263"/>
      <c r="E29" s="263"/>
      <c r="F29" s="17"/>
      <c r="N29" s="5"/>
    </row>
    <row r="30" spans="2:14" ht="27.75" customHeight="1">
      <c r="B30" s="249" t="s">
        <v>299</v>
      </c>
      <c r="C30" s="16"/>
      <c r="D30" s="263"/>
      <c r="E30" s="263"/>
      <c r="F30" s="17"/>
      <c r="N30" s="5"/>
    </row>
    <row r="31" spans="1:14" ht="15.75">
      <c r="A31" s="13" t="s">
        <v>251</v>
      </c>
      <c r="B31" s="16"/>
      <c r="C31" s="16"/>
      <c r="D31" s="263"/>
      <c r="E31" s="263"/>
      <c r="F31" s="17"/>
      <c r="N31" s="5"/>
    </row>
    <row r="32" spans="1:15" s="21" customFormat="1" ht="45">
      <c r="A32" s="20" t="s">
        <v>72</v>
      </c>
      <c r="B32" s="255" t="s">
        <v>70</v>
      </c>
      <c r="C32" s="16"/>
      <c r="D32" s="16"/>
      <c r="E32" s="16"/>
      <c r="F32" s="16"/>
      <c r="G32" s="16"/>
      <c r="H32" s="16"/>
      <c r="I32" s="16"/>
      <c r="J32" s="16"/>
      <c r="K32" s="18"/>
      <c r="L32" s="18"/>
      <c r="M32" s="18"/>
      <c r="N32" s="18"/>
      <c r="O32" s="18"/>
    </row>
    <row r="33" spans="1:15" s="21" customFormat="1" ht="168">
      <c r="A33" s="174" t="s">
        <v>277</v>
      </c>
      <c r="B33" s="323" t="s">
        <v>1</v>
      </c>
      <c r="C33" s="16"/>
      <c r="D33" s="16"/>
      <c r="E33" s="16"/>
      <c r="F33" s="16"/>
      <c r="G33" s="16"/>
      <c r="H33" s="16"/>
      <c r="I33" s="16"/>
      <c r="J33" s="16"/>
      <c r="K33" s="18"/>
      <c r="L33" s="18"/>
      <c r="M33" s="18"/>
      <c r="N33" s="18"/>
      <c r="O33" s="18"/>
    </row>
    <row r="34" spans="1:14" ht="30">
      <c r="A34" s="185" t="s">
        <v>245</v>
      </c>
      <c r="B34" s="323"/>
      <c r="C34" s="16"/>
      <c r="N34" s="5"/>
    </row>
    <row r="35" spans="1:14" ht="14.25" customHeight="1">
      <c r="A35" s="225" t="s">
        <v>7</v>
      </c>
      <c r="B35" s="216"/>
      <c r="C35" s="16"/>
      <c r="N35" s="5"/>
    </row>
    <row r="36" spans="1:14" ht="14.25" customHeight="1">
      <c r="A36" s="225" t="s">
        <v>8</v>
      </c>
      <c r="B36" s="216"/>
      <c r="C36" s="16"/>
      <c r="N36" s="5"/>
    </row>
    <row r="37" spans="1:14" ht="14.25" customHeight="1">
      <c r="A37" s="226" t="s">
        <v>10</v>
      </c>
      <c r="B37" s="216"/>
      <c r="F37" s="22"/>
      <c r="K37" s="14"/>
      <c r="N37" s="5"/>
    </row>
    <row r="38" spans="1:14" ht="14.25" customHeight="1">
      <c r="A38" s="225" t="s">
        <v>11</v>
      </c>
      <c r="B38" s="216"/>
      <c r="F38" s="22"/>
      <c r="K38" s="14"/>
      <c r="N38" s="5"/>
    </row>
    <row r="39" spans="1:15" s="18" customFormat="1" ht="15">
      <c r="A39" s="15" t="s">
        <v>3</v>
      </c>
      <c r="B39" s="118">
        <f>IF(COUNT(B35:B38)&lt;4,"",SUM(B35:B38))</f>
      </c>
      <c r="C39" s="16"/>
      <c r="D39" s="4"/>
      <c r="E39" s="4"/>
      <c r="F39" s="16"/>
      <c r="G39" s="16"/>
      <c r="H39" s="16"/>
      <c r="I39" s="256"/>
      <c r="J39" s="256"/>
      <c r="K39" s="19"/>
      <c r="L39" s="19"/>
      <c r="M39" s="19"/>
      <c r="N39" s="19"/>
      <c r="O39" s="19"/>
    </row>
    <row r="40" spans="2:15" s="18" customFormat="1" ht="12.75">
      <c r="B40" s="5" t="s">
        <v>254</v>
      </c>
      <c r="D40" s="5"/>
      <c r="E40" s="5"/>
      <c r="I40" s="19"/>
      <c r="J40" s="19"/>
      <c r="K40" s="19"/>
      <c r="L40" s="19"/>
      <c r="M40" s="19"/>
      <c r="N40" s="19"/>
      <c r="O40" s="19"/>
    </row>
    <row r="41" spans="1:15" s="18" customFormat="1" ht="24.75" customHeight="1">
      <c r="A41" s="23"/>
      <c r="B41" s="5"/>
      <c r="D41" s="5"/>
      <c r="E41" s="5"/>
      <c r="I41" s="19"/>
      <c r="J41" s="19"/>
      <c r="K41" s="19"/>
      <c r="L41" s="19"/>
      <c r="M41" s="19"/>
      <c r="N41" s="19"/>
      <c r="O41" s="19"/>
    </row>
    <row r="42" spans="1:14" ht="15.75">
      <c r="A42" s="13" t="s">
        <v>251</v>
      </c>
      <c r="N42" s="5"/>
    </row>
    <row r="43" spans="1:2" s="21" customFormat="1" ht="45">
      <c r="A43" s="20" t="s">
        <v>72</v>
      </c>
      <c r="B43" s="255" t="s">
        <v>70</v>
      </c>
    </row>
    <row r="44" spans="1:2" s="21" customFormat="1" ht="168">
      <c r="A44" s="169" t="s">
        <v>278</v>
      </c>
      <c r="B44" s="323" t="s">
        <v>1</v>
      </c>
    </row>
    <row r="45" spans="1:14" ht="30">
      <c r="A45" s="185" t="s">
        <v>246</v>
      </c>
      <c r="B45" s="323"/>
      <c r="C45" s="5"/>
      <c r="D45" s="5"/>
      <c r="E45" s="5"/>
      <c r="F45" s="5"/>
      <c r="G45" s="5"/>
      <c r="H45" s="5"/>
      <c r="I45" s="5"/>
      <c r="J45" s="5"/>
      <c r="N45" s="5"/>
    </row>
    <row r="46" spans="1:14" ht="14.25" customHeight="1">
      <c r="A46" s="225" t="s">
        <v>7</v>
      </c>
      <c r="B46" s="216"/>
      <c r="C46" s="5"/>
      <c r="D46" s="5"/>
      <c r="E46" s="5"/>
      <c r="F46" s="5"/>
      <c r="G46" s="5"/>
      <c r="H46" s="5"/>
      <c r="I46" s="5"/>
      <c r="J46" s="5"/>
      <c r="N46" s="5"/>
    </row>
    <row r="47" spans="1:14" ht="14.25" customHeight="1">
      <c r="A47" s="225" t="s">
        <v>8</v>
      </c>
      <c r="B47" s="216"/>
      <c r="C47" s="5"/>
      <c r="D47" s="5"/>
      <c r="E47" s="5"/>
      <c r="F47" s="5"/>
      <c r="G47" s="5"/>
      <c r="H47" s="5"/>
      <c r="I47" s="5"/>
      <c r="J47" s="5"/>
      <c r="N47" s="5"/>
    </row>
    <row r="48" spans="1:14" ht="14.25" customHeight="1">
      <c r="A48" s="226" t="s">
        <v>10</v>
      </c>
      <c r="B48" s="216"/>
      <c r="F48" s="22"/>
      <c r="K48" s="14"/>
      <c r="N48" s="5"/>
    </row>
    <row r="49" spans="1:14" ht="14.25" customHeight="1">
      <c r="A49" s="225" t="s">
        <v>11</v>
      </c>
      <c r="B49" s="216"/>
      <c r="F49" s="22"/>
      <c r="K49" s="14"/>
      <c r="N49" s="5"/>
    </row>
    <row r="50" spans="1:12" s="18" customFormat="1" ht="15">
      <c r="A50" s="15" t="s">
        <v>3</v>
      </c>
      <c r="B50" s="118">
        <f>IF(COUNT(B46:B49)&lt;4,"",SUM(B46:B49))</f>
      </c>
      <c r="C50" s="5"/>
      <c r="D50" s="5"/>
      <c r="E50" s="5"/>
      <c r="F50" s="5"/>
      <c r="G50" s="5"/>
      <c r="H50" s="5"/>
      <c r="I50" s="5"/>
      <c r="J50" s="5"/>
      <c r="K50" s="5"/>
      <c r="L50" s="5"/>
    </row>
    <row r="51" spans="2:14" ht="12.75">
      <c r="B51" s="5" t="s">
        <v>255</v>
      </c>
      <c r="N51" s="5"/>
    </row>
    <row r="52" ht="12.75">
      <c r="N52" s="5"/>
    </row>
  </sheetData>
  <sheetProtection password="C482" sheet="1" objects="1" scenarios="1"/>
  <mergeCells count="7">
    <mergeCell ref="B44:B45"/>
    <mergeCell ref="B8:J8"/>
    <mergeCell ref="I17:J17"/>
    <mergeCell ref="B20:J20"/>
    <mergeCell ref="B33:B34"/>
    <mergeCell ref="C1:D1"/>
    <mergeCell ref="A5:F5"/>
  </mergeCells>
  <conditionalFormatting sqref="H3">
    <cfRule type="expression" priority="1" dxfId="0" stopIfTrue="1">
      <formula>(H3=G3)</formula>
    </cfRule>
    <cfRule type="expression" priority="2" dxfId="1" stopIfTrue="1">
      <formula>AND(H3&gt;(G3*0.7),(H3&lt;G3))</formula>
    </cfRule>
    <cfRule type="expression" priority="3" dxfId="2" stopIfTrue="1">
      <formula>H3&lt;=(G3*0.7)</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10.xml><?xml version="1.0" encoding="utf-8"?>
<worksheet xmlns="http://schemas.openxmlformats.org/spreadsheetml/2006/main" xmlns:r="http://schemas.openxmlformats.org/officeDocument/2006/relationships">
  <sheetPr>
    <pageSetUpPr fitToPage="1"/>
  </sheetPr>
  <dimension ref="A1:X48"/>
  <sheetViews>
    <sheetView showGridLines="0" zoomScale="80" zoomScaleNormal="80" zoomScalePageLayoutView="0" workbookViewId="0" topLeftCell="A33">
      <selection activeCell="A49" sqref="A8:K49"/>
    </sheetView>
  </sheetViews>
  <sheetFormatPr defaultColWidth="0" defaultRowHeight="14.25" zeroHeight="1"/>
  <cols>
    <col min="1" max="1" width="33.625" style="41" customWidth="1"/>
    <col min="2" max="10" width="18.50390625" style="41" customWidth="1"/>
    <col min="11" max="11" width="18.50390625" style="69" customWidth="1"/>
    <col min="12" max="12" width="2.625" style="69" customWidth="1"/>
    <col min="13" max="20" width="0" style="69" hidden="1" customWidth="1"/>
    <col min="21" max="24" width="0" style="70" hidden="1" customWidth="1"/>
    <col min="25" max="16384" width="0" style="41" hidden="1" customWidth="1"/>
  </cols>
  <sheetData>
    <row r="1" spans="3:4" ht="15.75">
      <c r="C1" s="326"/>
      <c r="D1" s="329"/>
    </row>
    <row r="2" spans="1:24" s="48" customFormat="1" ht="25.5">
      <c r="A2" s="115" t="s">
        <v>78</v>
      </c>
      <c r="B2" s="161" t="e">
        <f>#REF!</f>
        <v>#REF!</v>
      </c>
      <c r="D2" s="33"/>
      <c r="E2" s="33"/>
      <c r="F2" s="33"/>
      <c r="G2" s="33"/>
      <c r="J2" s="113" t="s">
        <v>218</v>
      </c>
      <c r="K2" s="113" t="s">
        <v>221</v>
      </c>
      <c r="L2" s="71"/>
      <c r="M2" s="71"/>
      <c r="N2" s="71"/>
      <c r="O2" s="71"/>
      <c r="P2" s="71"/>
      <c r="Q2" s="71"/>
      <c r="R2" s="71"/>
      <c r="S2" s="71"/>
      <c r="T2" s="71"/>
      <c r="U2" s="72"/>
      <c r="V2" s="72"/>
      <c r="W2" s="72"/>
      <c r="X2" s="72"/>
    </row>
    <row r="3" spans="1:24" s="48" customFormat="1" ht="20.25">
      <c r="A3" s="115"/>
      <c r="B3" s="115"/>
      <c r="D3" s="33"/>
      <c r="E3" s="33"/>
      <c r="F3" s="33"/>
      <c r="G3" s="33"/>
      <c r="J3" s="114">
        <v>185</v>
      </c>
      <c r="K3" s="114">
        <f>COUNT(B11:J19,B20,B25:J33,B34,B39:J40,B41,B46:B47)</f>
        <v>185</v>
      </c>
      <c r="L3" s="71"/>
      <c r="M3" s="71"/>
      <c r="N3" s="71"/>
      <c r="O3" s="71"/>
      <c r="P3" s="71"/>
      <c r="Q3" s="71"/>
      <c r="R3" s="71"/>
      <c r="S3" s="71"/>
      <c r="T3" s="71"/>
      <c r="U3" s="72"/>
      <c r="V3" s="72"/>
      <c r="W3" s="72"/>
      <c r="X3" s="72"/>
    </row>
    <row r="4" spans="1:24" s="48" customFormat="1" ht="20.25">
      <c r="A4" s="115" t="s">
        <v>118</v>
      </c>
      <c r="B4" s="115"/>
      <c r="C4" s="257"/>
      <c r="D4" s="33"/>
      <c r="E4" s="33"/>
      <c r="F4" s="33"/>
      <c r="G4" s="33"/>
      <c r="H4" s="33"/>
      <c r="I4" s="33"/>
      <c r="L4" s="71"/>
      <c r="M4" s="71"/>
      <c r="N4" s="71"/>
      <c r="O4" s="71"/>
      <c r="P4" s="71"/>
      <c r="Q4" s="71"/>
      <c r="R4" s="71"/>
      <c r="S4" s="71"/>
      <c r="T4" s="71"/>
      <c r="U4" s="72"/>
      <c r="V4" s="72"/>
      <c r="W4" s="72"/>
      <c r="X4" s="72"/>
    </row>
    <row r="5" spans="1:24" s="48" customFormat="1" ht="35.25" customHeight="1">
      <c r="A5" s="352" t="s">
        <v>291</v>
      </c>
      <c r="B5" s="331"/>
      <c r="C5" s="331"/>
      <c r="D5" s="331"/>
      <c r="E5" s="331"/>
      <c r="F5" s="331"/>
      <c r="G5" s="261"/>
      <c r="H5" s="73"/>
      <c r="I5" s="73"/>
      <c r="J5" s="73"/>
      <c r="K5" s="71"/>
      <c r="L5" s="71"/>
      <c r="M5" s="71"/>
      <c r="N5" s="71"/>
      <c r="O5" s="71"/>
      <c r="P5" s="71"/>
      <c r="Q5" s="71"/>
      <c r="R5" s="71"/>
      <c r="S5" s="71"/>
      <c r="T5" s="71"/>
      <c r="U5" s="72"/>
      <c r="V5" s="72"/>
      <c r="W5" s="72"/>
      <c r="X5" s="72"/>
    </row>
    <row r="6" spans="1:24" s="48" customFormat="1" ht="20.25">
      <c r="A6" s="74" t="s">
        <v>84</v>
      </c>
      <c r="B6" s="259"/>
      <c r="C6" s="259"/>
      <c r="D6" s="259"/>
      <c r="E6" s="259"/>
      <c r="F6" s="259"/>
      <c r="G6" s="261"/>
      <c r="H6" s="73"/>
      <c r="I6" s="73"/>
      <c r="J6" s="73"/>
      <c r="K6" s="71"/>
      <c r="L6" s="71"/>
      <c r="M6" s="71"/>
      <c r="N6" s="71"/>
      <c r="O6" s="71"/>
      <c r="P6" s="71"/>
      <c r="Q6" s="71"/>
      <c r="R6" s="71"/>
      <c r="S6" s="71"/>
      <c r="T6" s="71"/>
      <c r="U6" s="72"/>
      <c r="V6" s="72"/>
      <c r="W6" s="72"/>
      <c r="X6" s="72"/>
    </row>
    <row r="7" spans="1:24" s="48" customFormat="1" ht="20.25">
      <c r="A7" s="115"/>
      <c r="B7" s="115"/>
      <c r="C7" s="115"/>
      <c r="D7" s="115"/>
      <c r="E7" s="115"/>
      <c r="F7" s="115"/>
      <c r="G7" s="115"/>
      <c r="H7" s="73"/>
      <c r="I7" s="73"/>
      <c r="J7" s="73"/>
      <c r="K7" s="71"/>
      <c r="L7" s="71"/>
      <c r="M7" s="71"/>
      <c r="N7" s="71"/>
      <c r="O7" s="71"/>
      <c r="P7" s="71"/>
      <c r="Q7" s="71"/>
      <c r="R7" s="71"/>
      <c r="S7" s="71"/>
      <c r="T7" s="71"/>
      <c r="U7" s="72"/>
      <c r="V7" s="72"/>
      <c r="W7" s="72"/>
      <c r="X7" s="72"/>
    </row>
    <row r="8" spans="1:22" s="83" customFormat="1" ht="67.5" customHeight="1">
      <c r="A8" s="134" t="s">
        <v>260</v>
      </c>
      <c r="B8" s="365" t="s">
        <v>74</v>
      </c>
      <c r="C8" s="365"/>
      <c r="D8" s="365"/>
      <c r="E8" s="365"/>
      <c r="F8" s="365"/>
      <c r="G8" s="365"/>
      <c r="H8" s="365"/>
      <c r="I8" s="365"/>
      <c r="J8" s="365"/>
      <c r="K8" s="182" t="s">
        <v>42</v>
      </c>
      <c r="L8" s="86"/>
      <c r="M8" s="86"/>
      <c r="N8" s="86"/>
      <c r="O8" s="86"/>
      <c r="P8" s="86"/>
      <c r="Q8" s="86"/>
      <c r="R8" s="86"/>
      <c r="S8" s="86"/>
      <c r="T8" s="86"/>
      <c r="U8" s="86"/>
      <c r="V8" s="86"/>
    </row>
    <row r="9" spans="1:22" s="83" customFormat="1" ht="24.75" customHeight="1">
      <c r="A9" s="366" t="s">
        <v>249</v>
      </c>
      <c r="B9" s="359" t="s">
        <v>43</v>
      </c>
      <c r="C9" s="368"/>
      <c r="D9" s="369"/>
      <c r="E9" s="363" t="s">
        <v>1</v>
      </c>
      <c r="F9" s="359" t="s">
        <v>44</v>
      </c>
      <c r="G9" s="368"/>
      <c r="H9" s="368"/>
      <c r="I9" s="368"/>
      <c r="J9" s="369"/>
      <c r="K9" s="354" t="s">
        <v>3</v>
      </c>
      <c r="L9" s="86"/>
      <c r="M9" s="86"/>
      <c r="N9" s="86"/>
      <c r="O9" s="86"/>
      <c r="P9" s="86"/>
      <c r="Q9" s="86"/>
      <c r="R9" s="86"/>
      <c r="S9" s="86"/>
      <c r="T9" s="86"/>
      <c r="U9" s="86"/>
      <c r="V9" s="86"/>
    </row>
    <row r="10" spans="1:22" s="83" customFormat="1" ht="60" customHeight="1">
      <c r="A10" s="358"/>
      <c r="B10" s="180" t="s">
        <v>58</v>
      </c>
      <c r="C10" s="180" t="s">
        <v>59</v>
      </c>
      <c r="D10" s="181" t="s">
        <v>60</v>
      </c>
      <c r="E10" s="364"/>
      <c r="F10" s="181" t="s">
        <v>256</v>
      </c>
      <c r="G10" s="183" t="s">
        <v>62</v>
      </c>
      <c r="H10" s="181" t="s">
        <v>61</v>
      </c>
      <c r="I10" s="181" t="s">
        <v>257</v>
      </c>
      <c r="J10" s="181" t="s">
        <v>63</v>
      </c>
      <c r="K10" s="355"/>
      <c r="L10" s="86"/>
      <c r="M10" s="86"/>
      <c r="N10" s="86"/>
      <c r="O10" s="86"/>
      <c r="P10" s="86"/>
      <c r="Q10" s="86"/>
      <c r="R10" s="86"/>
      <c r="S10" s="86"/>
      <c r="T10" s="86"/>
      <c r="U10" s="86"/>
      <c r="V10" s="86"/>
    </row>
    <row r="11" spans="1:22" s="82" customFormat="1" ht="15">
      <c r="A11" s="76" t="s">
        <v>45</v>
      </c>
      <c r="B11" s="153">
        <v>0</v>
      </c>
      <c r="C11" s="153">
        <v>0</v>
      </c>
      <c r="D11" s="153">
        <v>0</v>
      </c>
      <c r="E11" s="153">
        <v>0</v>
      </c>
      <c r="F11" s="153">
        <v>0</v>
      </c>
      <c r="G11" s="153">
        <v>0</v>
      </c>
      <c r="H11" s="153">
        <v>0</v>
      </c>
      <c r="I11" s="153">
        <v>0</v>
      </c>
      <c r="J11" s="153">
        <v>0</v>
      </c>
      <c r="K11" s="125">
        <f aca="true" t="shared" si="0" ref="K11:K19">SUM(B11:J11)</f>
        <v>0</v>
      </c>
      <c r="Q11" s="87"/>
      <c r="R11" s="87"/>
      <c r="S11" s="87"/>
      <c r="T11" s="87"/>
      <c r="U11" s="87"/>
      <c r="V11" s="87"/>
    </row>
    <row r="12" spans="1:22" s="82" customFormat="1" ht="15">
      <c r="A12" s="76" t="s">
        <v>46</v>
      </c>
      <c r="B12" s="153">
        <v>0</v>
      </c>
      <c r="C12" s="153">
        <v>0</v>
      </c>
      <c r="D12" s="153">
        <v>0</v>
      </c>
      <c r="E12" s="153">
        <v>0</v>
      </c>
      <c r="F12" s="153">
        <v>4</v>
      </c>
      <c r="G12" s="153">
        <v>2</v>
      </c>
      <c r="H12" s="153">
        <v>0</v>
      </c>
      <c r="I12" s="153">
        <v>0</v>
      </c>
      <c r="J12" s="153">
        <v>0</v>
      </c>
      <c r="K12" s="253">
        <f t="shared" si="0"/>
        <v>6</v>
      </c>
      <c r="L12" s="87"/>
      <c r="M12" s="87"/>
      <c r="N12" s="87"/>
      <c r="O12" s="87"/>
      <c r="P12" s="87"/>
      <c r="Q12" s="87"/>
      <c r="R12" s="87"/>
      <c r="S12" s="87"/>
      <c r="T12" s="87"/>
      <c r="U12" s="87"/>
      <c r="V12" s="87"/>
    </row>
    <row r="13" spans="1:22" s="82" customFormat="1" ht="15">
      <c r="A13" s="76" t="s">
        <v>160</v>
      </c>
      <c r="B13" s="153">
        <v>0</v>
      </c>
      <c r="C13" s="153">
        <v>0</v>
      </c>
      <c r="D13" s="153">
        <v>0</v>
      </c>
      <c r="E13" s="153">
        <v>0</v>
      </c>
      <c r="F13" s="153">
        <v>0</v>
      </c>
      <c r="G13" s="153">
        <v>0</v>
      </c>
      <c r="H13" s="153">
        <v>0</v>
      </c>
      <c r="I13" s="153">
        <v>0</v>
      </c>
      <c r="J13" s="153">
        <v>0</v>
      </c>
      <c r="K13" s="253">
        <f t="shared" si="0"/>
        <v>0</v>
      </c>
      <c r="L13" s="87"/>
      <c r="M13" s="87"/>
      <c r="N13" s="87"/>
      <c r="O13" s="87"/>
      <c r="P13" s="87"/>
      <c r="Q13" s="87"/>
      <c r="R13" s="87"/>
      <c r="S13" s="87"/>
      <c r="T13" s="87"/>
      <c r="U13" s="87"/>
      <c r="V13" s="87"/>
    </row>
    <row r="14" spans="1:22" s="82" customFormat="1" ht="15">
      <c r="A14" s="76" t="s">
        <v>161</v>
      </c>
      <c r="B14" s="153">
        <v>0</v>
      </c>
      <c r="C14" s="153">
        <v>0</v>
      </c>
      <c r="D14" s="153">
        <v>0</v>
      </c>
      <c r="E14" s="153">
        <v>0</v>
      </c>
      <c r="F14" s="153">
        <v>0</v>
      </c>
      <c r="G14" s="153">
        <v>0</v>
      </c>
      <c r="H14" s="153">
        <v>0</v>
      </c>
      <c r="I14" s="153">
        <v>0</v>
      </c>
      <c r="J14" s="153">
        <v>0</v>
      </c>
      <c r="K14" s="253">
        <f t="shared" si="0"/>
        <v>0</v>
      </c>
      <c r="L14" s="87"/>
      <c r="M14" s="87"/>
      <c r="N14" s="87"/>
      <c r="O14" s="87"/>
      <c r="P14" s="87"/>
      <c r="Q14" s="87"/>
      <c r="R14" s="87"/>
      <c r="S14" s="87"/>
      <c r="T14" s="87"/>
      <c r="U14" s="87"/>
      <c r="V14" s="87"/>
    </row>
    <row r="15" spans="1:22" s="82" customFormat="1" ht="15">
      <c r="A15" s="76" t="s">
        <v>47</v>
      </c>
      <c r="B15" s="153">
        <v>0</v>
      </c>
      <c r="C15" s="153">
        <v>0</v>
      </c>
      <c r="D15" s="153">
        <v>0</v>
      </c>
      <c r="E15" s="153">
        <v>0</v>
      </c>
      <c r="F15" s="153">
        <v>1</v>
      </c>
      <c r="G15" s="153">
        <v>7</v>
      </c>
      <c r="H15" s="153">
        <v>0</v>
      </c>
      <c r="I15" s="153">
        <v>0</v>
      </c>
      <c r="J15" s="153">
        <v>0</v>
      </c>
      <c r="K15" s="253">
        <f t="shared" si="0"/>
        <v>8</v>
      </c>
      <c r="L15" s="87"/>
      <c r="M15" s="87"/>
      <c r="N15" s="87"/>
      <c r="O15" s="87"/>
      <c r="P15" s="87"/>
      <c r="Q15" s="87"/>
      <c r="R15" s="87"/>
      <c r="S15" s="87"/>
      <c r="T15" s="87"/>
      <c r="U15" s="87"/>
      <c r="V15" s="87"/>
    </row>
    <row r="16" spans="1:22" s="82" customFormat="1" ht="15">
      <c r="A16" s="76" t="s">
        <v>48</v>
      </c>
      <c r="B16" s="153">
        <v>0</v>
      </c>
      <c r="C16" s="153">
        <v>0</v>
      </c>
      <c r="D16" s="153">
        <v>0</v>
      </c>
      <c r="E16" s="153">
        <v>0</v>
      </c>
      <c r="F16" s="153">
        <v>0</v>
      </c>
      <c r="G16" s="153">
        <v>0</v>
      </c>
      <c r="H16" s="153">
        <v>0</v>
      </c>
      <c r="I16" s="153">
        <v>0</v>
      </c>
      <c r="J16" s="153">
        <v>0</v>
      </c>
      <c r="K16" s="253">
        <f t="shared" si="0"/>
        <v>0</v>
      </c>
      <c r="L16" s="87"/>
      <c r="M16" s="87"/>
      <c r="N16" s="87"/>
      <c r="O16" s="87"/>
      <c r="P16" s="87"/>
      <c r="Q16" s="87"/>
      <c r="R16" s="87"/>
      <c r="S16" s="87"/>
      <c r="T16" s="87"/>
      <c r="U16" s="87"/>
      <c r="V16" s="87"/>
    </row>
    <row r="17" spans="1:22" s="82" customFormat="1" ht="15">
      <c r="A17" s="76" t="s">
        <v>49</v>
      </c>
      <c r="B17" s="153">
        <v>0</v>
      </c>
      <c r="C17" s="153">
        <v>0</v>
      </c>
      <c r="D17" s="153">
        <v>0</v>
      </c>
      <c r="E17" s="153">
        <v>0</v>
      </c>
      <c r="F17" s="153">
        <v>0</v>
      </c>
      <c r="G17" s="153">
        <v>0</v>
      </c>
      <c r="H17" s="153">
        <v>0</v>
      </c>
      <c r="I17" s="153">
        <v>0</v>
      </c>
      <c r="J17" s="153">
        <v>0</v>
      </c>
      <c r="K17" s="253">
        <f t="shared" si="0"/>
        <v>0</v>
      </c>
      <c r="L17" s="87"/>
      <c r="M17" s="87"/>
      <c r="N17" s="87"/>
      <c r="O17" s="87"/>
      <c r="P17" s="87"/>
      <c r="Q17" s="87"/>
      <c r="R17" s="87"/>
      <c r="S17" s="87"/>
      <c r="T17" s="87"/>
      <c r="U17" s="87"/>
      <c r="V17" s="87"/>
    </row>
    <row r="18" spans="1:22" s="82" customFormat="1" ht="15">
      <c r="A18" s="79" t="s">
        <v>50</v>
      </c>
      <c r="B18" s="153">
        <v>1</v>
      </c>
      <c r="C18" s="153">
        <v>4</v>
      </c>
      <c r="D18" s="153">
        <v>4</v>
      </c>
      <c r="E18" s="153">
        <v>1</v>
      </c>
      <c r="F18" s="153">
        <v>69</v>
      </c>
      <c r="G18" s="153">
        <v>68</v>
      </c>
      <c r="H18" s="153">
        <v>0</v>
      </c>
      <c r="I18" s="153">
        <v>0</v>
      </c>
      <c r="J18" s="153">
        <v>2</v>
      </c>
      <c r="K18" s="253">
        <f t="shared" si="0"/>
        <v>149</v>
      </c>
      <c r="L18" s="87"/>
      <c r="M18" s="87"/>
      <c r="N18" s="87"/>
      <c r="O18" s="87"/>
      <c r="P18" s="87"/>
      <c r="Q18" s="87"/>
      <c r="R18" s="87"/>
      <c r="S18" s="87"/>
      <c r="T18" s="87"/>
      <c r="U18" s="87"/>
      <c r="V18" s="87"/>
    </row>
    <row r="19" spans="1:22" s="82" customFormat="1" ht="15.75" thickBot="1">
      <c r="A19" s="76" t="s">
        <v>87</v>
      </c>
      <c r="B19" s="153">
        <v>0</v>
      </c>
      <c r="C19" s="153">
        <v>0</v>
      </c>
      <c r="D19" s="153">
        <v>0</v>
      </c>
      <c r="E19" s="153">
        <v>0</v>
      </c>
      <c r="F19" s="153">
        <v>0</v>
      </c>
      <c r="G19" s="153">
        <v>0</v>
      </c>
      <c r="H19" s="153">
        <v>0</v>
      </c>
      <c r="I19" s="153">
        <v>0</v>
      </c>
      <c r="J19" s="153">
        <v>0</v>
      </c>
      <c r="K19" s="252">
        <f t="shared" si="0"/>
        <v>0</v>
      </c>
      <c r="L19" s="87"/>
      <c r="M19" s="87"/>
      <c r="N19" s="87"/>
      <c r="O19" s="87"/>
      <c r="P19" s="87"/>
      <c r="Q19" s="87"/>
      <c r="R19" s="87"/>
      <c r="S19" s="87"/>
      <c r="T19" s="87"/>
      <c r="U19" s="87"/>
      <c r="V19" s="87"/>
    </row>
    <row r="20" spans="1:21" s="82" customFormat="1" ht="15.75" thickBot="1">
      <c r="A20" s="80" t="s">
        <v>124</v>
      </c>
      <c r="B20" s="123">
        <v>152</v>
      </c>
      <c r="C20" s="154"/>
      <c r="D20" s="85"/>
      <c r="E20" s="85"/>
      <c r="F20" s="85"/>
      <c r="G20" s="85"/>
      <c r="H20" s="85"/>
      <c r="I20" s="85"/>
      <c r="J20" s="94" t="s">
        <v>288</v>
      </c>
      <c r="K20" s="124">
        <f>SUM(K11:K19)</f>
        <v>163</v>
      </c>
      <c r="L20" s="87"/>
      <c r="M20" s="87"/>
      <c r="N20" s="87"/>
      <c r="O20" s="87"/>
      <c r="P20" s="87"/>
      <c r="Q20" s="87"/>
      <c r="R20" s="87"/>
      <c r="S20" s="87"/>
      <c r="T20" s="87"/>
      <c r="U20" s="87"/>
    </row>
    <row r="21" spans="11:20" s="83" customFormat="1" ht="12.75">
      <c r="K21" s="86"/>
      <c r="L21" s="86"/>
      <c r="M21" s="86"/>
      <c r="N21" s="86"/>
      <c r="O21" s="86"/>
      <c r="P21" s="86"/>
      <c r="Q21" s="86"/>
      <c r="R21" s="86"/>
      <c r="S21" s="86"/>
      <c r="T21" s="86"/>
    </row>
    <row r="22" spans="1:22" s="83" customFormat="1" ht="66.75" customHeight="1">
      <c r="A22" s="134" t="s">
        <v>261</v>
      </c>
      <c r="B22" s="365" t="s">
        <v>74</v>
      </c>
      <c r="C22" s="365"/>
      <c r="D22" s="365"/>
      <c r="E22" s="365"/>
      <c r="F22" s="365"/>
      <c r="G22" s="365"/>
      <c r="H22" s="365"/>
      <c r="I22" s="365"/>
      <c r="J22" s="365"/>
      <c r="K22" s="182" t="s">
        <v>42</v>
      </c>
      <c r="L22" s="86"/>
      <c r="M22" s="86"/>
      <c r="N22" s="86"/>
      <c r="O22" s="86"/>
      <c r="P22" s="86"/>
      <c r="Q22" s="86"/>
      <c r="R22" s="86"/>
      <c r="S22" s="86"/>
      <c r="T22" s="86"/>
      <c r="U22" s="86"/>
      <c r="V22" s="86"/>
    </row>
    <row r="23" spans="1:22" s="83" customFormat="1" ht="24.75" customHeight="1">
      <c r="A23" s="366" t="s">
        <v>250</v>
      </c>
      <c r="B23" s="359" t="s">
        <v>43</v>
      </c>
      <c r="C23" s="368"/>
      <c r="D23" s="369"/>
      <c r="E23" s="363" t="s">
        <v>1</v>
      </c>
      <c r="F23" s="359" t="s">
        <v>44</v>
      </c>
      <c r="G23" s="368"/>
      <c r="H23" s="368"/>
      <c r="I23" s="368"/>
      <c r="J23" s="369"/>
      <c r="K23" s="354" t="s">
        <v>3</v>
      </c>
      <c r="L23" s="86"/>
      <c r="M23" s="86"/>
      <c r="N23" s="86"/>
      <c r="O23" s="86"/>
      <c r="P23" s="86"/>
      <c r="Q23" s="86"/>
      <c r="R23" s="86"/>
      <c r="S23" s="86"/>
      <c r="T23" s="86"/>
      <c r="U23" s="86"/>
      <c r="V23" s="86"/>
    </row>
    <row r="24" spans="1:22" s="83" customFormat="1" ht="60" customHeight="1">
      <c r="A24" s="358"/>
      <c r="B24" s="180" t="s">
        <v>58</v>
      </c>
      <c r="C24" s="180" t="s">
        <v>59</v>
      </c>
      <c r="D24" s="181" t="s">
        <v>60</v>
      </c>
      <c r="E24" s="364"/>
      <c r="F24" s="181" t="s">
        <v>256</v>
      </c>
      <c r="G24" s="183" t="s">
        <v>62</v>
      </c>
      <c r="H24" s="181" t="s">
        <v>61</v>
      </c>
      <c r="I24" s="181" t="s">
        <v>257</v>
      </c>
      <c r="J24" s="181" t="s">
        <v>63</v>
      </c>
      <c r="K24" s="355"/>
      <c r="L24" s="86"/>
      <c r="M24" s="86"/>
      <c r="N24" s="86"/>
      <c r="O24" s="86"/>
      <c r="P24" s="86"/>
      <c r="Q24" s="86"/>
      <c r="R24" s="86"/>
      <c r="S24" s="86"/>
      <c r="T24" s="86"/>
      <c r="U24" s="86"/>
      <c r="V24" s="86"/>
    </row>
    <row r="25" spans="1:22" s="82" customFormat="1" ht="15">
      <c r="A25" s="76" t="s">
        <v>45</v>
      </c>
      <c r="B25" s="153">
        <v>0</v>
      </c>
      <c r="C25" s="153">
        <v>0</v>
      </c>
      <c r="D25" s="153">
        <v>0</v>
      </c>
      <c r="E25" s="153">
        <v>0</v>
      </c>
      <c r="F25" s="153">
        <v>0</v>
      </c>
      <c r="G25" s="153">
        <v>0</v>
      </c>
      <c r="H25" s="153">
        <v>0</v>
      </c>
      <c r="I25" s="153">
        <v>0</v>
      </c>
      <c r="J25" s="153">
        <v>0</v>
      </c>
      <c r="K25" s="125">
        <f>SUM(B25:J25)</f>
        <v>0</v>
      </c>
      <c r="Q25" s="87"/>
      <c r="R25" s="87"/>
      <c r="S25" s="87"/>
      <c r="T25" s="87"/>
      <c r="U25" s="87"/>
      <c r="V25" s="87"/>
    </row>
    <row r="26" spans="1:22" s="82" customFormat="1" ht="15">
      <c r="A26" s="76" t="s">
        <v>46</v>
      </c>
      <c r="B26" s="153">
        <v>3</v>
      </c>
      <c r="C26" s="153">
        <v>10</v>
      </c>
      <c r="D26" s="153">
        <v>3</v>
      </c>
      <c r="E26" s="153">
        <v>0</v>
      </c>
      <c r="F26" s="153">
        <v>25</v>
      </c>
      <c r="G26" s="153">
        <v>27</v>
      </c>
      <c r="H26" s="153">
        <v>0</v>
      </c>
      <c r="I26" s="153">
        <v>0</v>
      </c>
      <c r="J26" s="153">
        <v>3</v>
      </c>
      <c r="K26" s="253">
        <f aca="true" t="shared" si="1" ref="K26:K33">SUM(B26:J26)</f>
        <v>71</v>
      </c>
      <c r="L26" s="87"/>
      <c r="M26" s="87"/>
      <c r="N26" s="87"/>
      <c r="O26" s="87"/>
      <c r="P26" s="87"/>
      <c r="Q26" s="87"/>
      <c r="R26" s="87"/>
      <c r="S26" s="87"/>
      <c r="T26" s="87"/>
      <c r="U26" s="87"/>
      <c r="V26" s="87"/>
    </row>
    <row r="27" spans="1:22" s="82" customFormat="1" ht="15">
      <c r="A27" s="76" t="s">
        <v>160</v>
      </c>
      <c r="B27" s="153">
        <v>0</v>
      </c>
      <c r="C27" s="153">
        <v>0</v>
      </c>
      <c r="D27" s="153">
        <v>0</v>
      </c>
      <c r="E27" s="153">
        <v>0</v>
      </c>
      <c r="F27" s="153">
        <v>0</v>
      </c>
      <c r="G27" s="153">
        <v>0</v>
      </c>
      <c r="H27" s="153">
        <v>0</v>
      </c>
      <c r="I27" s="153">
        <v>0</v>
      </c>
      <c r="J27" s="153">
        <v>0</v>
      </c>
      <c r="K27" s="253">
        <f t="shared" si="1"/>
        <v>0</v>
      </c>
      <c r="L27" s="87"/>
      <c r="M27" s="87"/>
      <c r="N27" s="87"/>
      <c r="O27" s="87"/>
      <c r="P27" s="87"/>
      <c r="Q27" s="87"/>
      <c r="R27" s="87"/>
      <c r="S27" s="87"/>
      <c r="T27" s="87"/>
      <c r="U27" s="87"/>
      <c r="V27" s="87"/>
    </row>
    <row r="28" spans="1:22" s="82" customFormat="1" ht="15">
      <c r="A28" s="76" t="s">
        <v>161</v>
      </c>
      <c r="B28" s="153">
        <v>0</v>
      </c>
      <c r="C28" s="153">
        <v>0</v>
      </c>
      <c r="D28" s="153">
        <v>0</v>
      </c>
      <c r="E28" s="153">
        <v>0</v>
      </c>
      <c r="F28" s="153">
        <v>0</v>
      </c>
      <c r="G28" s="153">
        <v>0</v>
      </c>
      <c r="H28" s="153">
        <v>0</v>
      </c>
      <c r="I28" s="153">
        <v>0</v>
      </c>
      <c r="J28" s="153">
        <v>0</v>
      </c>
      <c r="K28" s="253">
        <f t="shared" si="1"/>
        <v>0</v>
      </c>
      <c r="L28" s="87"/>
      <c r="M28" s="87"/>
      <c r="N28" s="87"/>
      <c r="O28" s="87"/>
      <c r="P28" s="87"/>
      <c r="Q28" s="87"/>
      <c r="R28" s="87"/>
      <c r="S28" s="87"/>
      <c r="T28" s="87"/>
      <c r="U28" s="87"/>
      <c r="V28" s="87"/>
    </row>
    <row r="29" spans="1:22" s="82" customFormat="1" ht="15">
      <c r="A29" s="76" t="s">
        <v>47</v>
      </c>
      <c r="B29" s="153">
        <v>1</v>
      </c>
      <c r="C29" s="153">
        <v>1</v>
      </c>
      <c r="D29" s="153">
        <v>0</v>
      </c>
      <c r="E29" s="153">
        <v>0</v>
      </c>
      <c r="F29" s="153">
        <v>3</v>
      </c>
      <c r="G29" s="153">
        <v>4</v>
      </c>
      <c r="H29" s="153">
        <v>0</v>
      </c>
      <c r="I29" s="153">
        <v>0</v>
      </c>
      <c r="J29" s="153">
        <v>0</v>
      </c>
      <c r="K29" s="253">
        <f t="shared" si="1"/>
        <v>9</v>
      </c>
      <c r="L29" s="87"/>
      <c r="M29" s="87"/>
      <c r="N29" s="87"/>
      <c r="O29" s="87"/>
      <c r="P29" s="87"/>
      <c r="Q29" s="87"/>
      <c r="R29" s="87"/>
      <c r="S29" s="87"/>
      <c r="T29" s="87"/>
      <c r="U29" s="87"/>
      <c r="V29" s="87"/>
    </row>
    <row r="30" spans="1:22" s="82" customFormat="1" ht="15">
      <c r="A30" s="76" t="s">
        <v>48</v>
      </c>
      <c r="B30" s="153">
        <v>0</v>
      </c>
      <c r="C30" s="153">
        <v>0</v>
      </c>
      <c r="D30" s="153">
        <v>0</v>
      </c>
      <c r="E30" s="153">
        <v>0</v>
      </c>
      <c r="F30" s="153">
        <v>0</v>
      </c>
      <c r="G30" s="153">
        <v>0</v>
      </c>
      <c r="H30" s="153">
        <v>0</v>
      </c>
      <c r="I30" s="153">
        <v>0</v>
      </c>
      <c r="J30" s="153">
        <v>0</v>
      </c>
      <c r="K30" s="253">
        <f t="shared" si="1"/>
        <v>0</v>
      </c>
      <c r="L30" s="87"/>
      <c r="M30" s="87"/>
      <c r="N30" s="87"/>
      <c r="O30" s="87"/>
      <c r="P30" s="87"/>
      <c r="Q30" s="87"/>
      <c r="R30" s="87"/>
      <c r="S30" s="87"/>
      <c r="T30" s="87"/>
      <c r="U30" s="87"/>
      <c r="V30" s="87"/>
    </row>
    <row r="31" spans="1:22" s="82" customFormat="1" ht="15">
      <c r="A31" s="76" t="s">
        <v>49</v>
      </c>
      <c r="B31" s="153">
        <v>0</v>
      </c>
      <c r="C31" s="153">
        <v>0</v>
      </c>
      <c r="D31" s="153">
        <v>0</v>
      </c>
      <c r="E31" s="153">
        <v>0</v>
      </c>
      <c r="F31" s="153">
        <v>0</v>
      </c>
      <c r="G31" s="153">
        <v>0</v>
      </c>
      <c r="H31" s="153">
        <v>0</v>
      </c>
      <c r="I31" s="153">
        <v>0</v>
      </c>
      <c r="J31" s="153">
        <v>0</v>
      </c>
      <c r="K31" s="253">
        <f t="shared" si="1"/>
        <v>0</v>
      </c>
      <c r="L31" s="87"/>
      <c r="M31" s="87"/>
      <c r="N31" s="87"/>
      <c r="O31" s="87"/>
      <c r="P31" s="87"/>
      <c r="Q31" s="87"/>
      <c r="R31" s="87"/>
      <c r="S31" s="87"/>
      <c r="T31" s="87"/>
      <c r="U31" s="87"/>
      <c r="V31" s="87"/>
    </row>
    <row r="32" spans="1:22" s="82" customFormat="1" ht="15">
      <c r="A32" s="79" t="s">
        <v>50</v>
      </c>
      <c r="B32" s="153">
        <v>11</v>
      </c>
      <c r="C32" s="153">
        <v>41</v>
      </c>
      <c r="D32" s="153">
        <v>10</v>
      </c>
      <c r="E32" s="153">
        <v>1</v>
      </c>
      <c r="F32" s="153">
        <v>129</v>
      </c>
      <c r="G32" s="153">
        <v>125</v>
      </c>
      <c r="H32" s="153">
        <v>1</v>
      </c>
      <c r="I32" s="153">
        <v>0</v>
      </c>
      <c r="J32" s="153">
        <v>13</v>
      </c>
      <c r="K32" s="253">
        <f t="shared" si="1"/>
        <v>331</v>
      </c>
      <c r="L32" s="87"/>
      <c r="M32" s="87"/>
      <c r="N32" s="87"/>
      <c r="O32" s="87"/>
      <c r="P32" s="87"/>
      <c r="Q32" s="87"/>
      <c r="R32" s="87"/>
      <c r="S32" s="87"/>
      <c r="T32" s="87"/>
      <c r="U32" s="87"/>
      <c r="V32" s="87"/>
    </row>
    <row r="33" spans="1:22" s="82" customFormat="1" ht="15.75" thickBot="1">
      <c r="A33" s="76" t="s">
        <v>87</v>
      </c>
      <c r="B33" s="153">
        <v>0</v>
      </c>
      <c r="C33" s="153">
        <v>0</v>
      </c>
      <c r="D33" s="153">
        <v>0</v>
      </c>
      <c r="E33" s="153">
        <v>0</v>
      </c>
      <c r="F33" s="153">
        <v>0</v>
      </c>
      <c r="G33" s="153">
        <v>0</v>
      </c>
      <c r="H33" s="153">
        <v>0</v>
      </c>
      <c r="I33" s="153">
        <v>0</v>
      </c>
      <c r="J33" s="153">
        <v>0</v>
      </c>
      <c r="K33" s="254">
        <f t="shared" si="1"/>
        <v>0</v>
      </c>
      <c r="L33" s="87"/>
      <c r="M33" s="87"/>
      <c r="N33" s="87"/>
      <c r="O33" s="87"/>
      <c r="P33" s="87"/>
      <c r="Q33" s="87"/>
      <c r="R33" s="87"/>
      <c r="S33" s="87"/>
      <c r="T33" s="87"/>
      <c r="U33" s="87"/>
      <c r="V33" s="87"/>
    </row>
    <row r="34" spans="1:11" s="83" customFormat="1" ht="15.75" thickBot="1">
      <c r="A34" s="80" t="s">
        <v>124</v>
      </c>
      <c r="B34" s="123">
        <v>339</v>
      </c>
      <c r="C34" s="155"/>
      <c r="D34" s="155"/>
      <c r="E34" s="155"/>
      <c r="F34" s="155"/>
      <c r="G34" s="155"/>
      <c r="H34" s="155"/>
      <c r="I34" s="155"/>
      <c r="J34" s="94" t="s">
        <v>288</v>
      </c>
      <c r="K34" s="124">
        <f>SUM(K25:K33)</f>
        <v>411</v>
      </c>
    </row>
    <row r="35" spans="1:10" s="83" customFormat="1" ht="15">
      <c r="A35" s="88"/>
      <c r="B35" s="85"/>
      <c r="C35" s="86"/>
      <c r="D35" s="86"/>
      <c r="E35" s="86"/>
      <c r="F35" s="86"/>
      <c r="G35" s="86"/>
      <c r="H35" s="86"/>
      <c r="I35" s="86"/>
      <c r="J35" s="86"/>
    </row>
    <row r="36" spans="1:22" s="83" customFormat="1" ht="49.5" customHeight="1">
      <c r="A36" s="134" t="s">
        <v>232</v>
      </c>
      <c r="B36" s="365" t="s">
        <v>74</v>
      </c>
      <c r="C36" s="365"/>
      <c r="D36" s="365"/>
      <c r="E36" s="365"/>
      <c r="F36" s="365"/>
      <c r="G36" s="365"/>
      <c r="H36" s="365"/>
      <c r="I36" s="365"/>
      <c r="J36" s="365"/>
      <c r="K36" s="182" t="s">
        <v>42</v>
      </c>
      <c r="L36" s="86"/>
      <c r="M36" s="86"/>
      <c r="N36" s="86"/>
      <c r="O36" s="86"/>
      <c r="P36" s="86"/>
      <c r="Q36" s="86"/>
      <c r="R36" s="86"/>
      <c r="S36" s="86"/>
      <c r="T36" s="86"/>
      <c r="U36" s="86"/>
      <c r="V36" s="86"/>
    </row>
    <row r="37" spans="1:23" s="83" customFormat="1" ht="24.75" customHeight="1">
      <c r="A37" s="357" t="s">
        <v>163</v>
      </c>
      <c r="B37" s="359" t="s">
        <v>43</v>
      </c>
      <c r="C37" s="368"/>
      <c r="D37" s="369"/>
      <c r="E37" s="363" t="s">
        <v>1</v>
      </c>
      <c r="F37" s="359" t="s">
        <v>44</v>
      </c>
      <c r="G37" s="368"/>
      <c r="H37" s="368"/>
      <c r="I37" s="368"/>
      <c r="J37" s="369"/>
      <c r="K37" s="354" t="s">
        <v>3</v>
      </c>
      <c r="L37" s="86"/>
      <c r="M37" s="86"/>
      <c r="N37" s="86"/>
      <c r="O37" s="86"/>
      <c r="P37" s="86"/>
      <c r="Q37" s="86"/>
      <c r="R37" s="86"/>
      <c r="S37" s="86"/>
      <c r="T37" s="86"/>
      <c r="U37" s="86"/>
      <c r="V37" s="86"/>
      <c r="W37" s="86"/>
    </row>
    <row r="38" spans="1:22" s="83" customFormat="1" ht="60" customHeight="1">
      <c r="A38" s="358"/>
      <c r="B38" s="180" t="s">
        <v>58</v>
      </c>
      <c r="C38" s="180" t="s">
        <v>59</v>
      </c>
      <c r="D38" s="181" t="s">
        <v>60</v>
      </c>
      <c r="E38" s="364"/>
      <c r="F38" s="181" t="s">
        <v>256</v>
      </c>
      <c r="G38" s="183" t="s">
        <v>62</v>
      </c>
      <c r="H38" s="181" t="s">
        <v>61</v>
      </c>
      <c r="I38" s="181" t="s">
        <v>257</v>
      </c>
      <c r="J38" s="181" t="s">
        <v>63</v>
      </c>
      <c r="K38" s="355"/>
      <c r="L38" s="86"/>
      <c r="M38" s="86"/>
      <c r="N38" s="86"/>
      <c r="O38" s="86"/>
      <c r="P38" s="86"/>
      <c r="Q38" s="86"/>
      <c r="R38" s="86"/>
      <c r="S38" s="86"/>
      <c r="T38" s="86"/>
      <c r="U38" s="86"/>
      <c r="V38" s="86"/>
    </row>
    <row r="39" spans="1:22" s="90" customFormat="1" ht="14.25">
      <c r="A39" s="110" t="s">
        <v>205</v>
      </c>
      <c r="B39" s="153">
        <v>0</v>
      </c>
      <c r="C39" s="153">
        <v>1</v>
      </c>
      <c r="D39" s="153">
        <v>0</v>
      </c>
      <c r="E39" s="153">
        <v>0</v>
      </c>
      <c r="F39" s="153">
        <v>5</v>
      </c>
      <c r="G39" s="153">
        <v>6</v>
      </c>
      <c r="H39" s="153">
        <v>0</v>
      </c>
      <c r="I39" s="153">
        <v>0</v>
      </c>
      <c r="J39" s="153">
        <v>1</v>
      </c>
      <c r="K39" s="125">
        <f>SUM(B39:J39)</f>
        <v>13</v>
      </c>
      <c r="L39" s="89"/>
      <c r="M39" s="89"/>
      <c r="N39" s="89"/>
      <c r="O39" s="89"/>
      <c r="P39" s="89"/>
      <c r="Q39" s="89"/>
      <c r="R39" s="89"/>
      <c r="S39" s="89"/>
      <c r="T39" s="89"/>
      <c r="U39" s="89"/>
      <c r="V39" s="89"/>
    </row>
    <row r="40" spans="1:20" s="90" customFormat="1" ht="15" thickBot="1">
      <c r="A40" s="110" t="s">
        <v>206</v>
      </c>
      <c r="B40" s="153">
        <v>0</v>
      </c>
      <c r="C40" s="153">
        <v>1</v>
      </c>
      <c r="D40" s="153">
        <v>0</v>
      </c>
      <c r="E40" s="153">
        <v>0</v>
      </c>
      <c r="F40" s="153">
        <v>15</v>
      </c>
      <c r="G40" s="153">
        <v>9</v>
      </c>
      <c r="H40" s="153">
        <v>0</v>
      </c>
      <c r="I40" s="153">
        <v>0</v>
      </c>
      <c r="J40" s="153">
        <v>1</v>
      </c>
      <c r="K40" s="254">
        <f>SUM(B40:J40)</f>
        <v>26</v>
      </c>
      <c r="L40" s="89"/>
      <c r="M40" s="89"/>
      <c r="N40" s="89"/>
      <c r="O40" s="89"/>
      <c r="P40" s="89"/>
      <c r="Q40" s="89"/>
      <c r="R40" s="89"/>
      <c r="S40" s="89"/>
      <c r="T40" s="89"/>
    </row>
    <row r="41" spans="1:21" s="82" customFormat="1" ht="15.75" thickBot="1">
      <c r="A41" s="80" t="s">
        <v>124</v>
      </c>
      <c r="B41" s="123">
        <v>39</v>
      </c>
      <c r="C41" s="154"/>
      <c r="D41" s="85"/>
      <c r="E41" s="85"/>
      <c r="F41" s="85"/>
      <c r="G41" s="85"/>
      <c r="H41" s="85"/>
      <c r="I41" s="85"/>
      <c r="J41" s="94" t="s">
        <v>288</v>
      </c>
      <c r="K41" s="124">
        <f>SUM(K39:K40)</f>
        <v>39</v>
      </c>
      <c r="L41" s="87"/>
      <c r="M41" s="87"/>
      <c r="N41" s="87"/>
      <c r="O41" s="87"/>
      <c r="P41" s="87"/>
      <c r="Q41" s="87"/>
      <c r="R41" s="87"/>
      <c r="S41" s="87"/>
      <c r="T41" s="87"/>
      <c r="U41" s="87"/>
    </row>
    <row r="42" spans="2:12" s="83" customFormat="1" ht="12.75">
      <c r="B42" s="86"/>
      <c r="C42" s="86"/>
      <c r="D42" s="86"/>
      <c r="E42" s="86"/>
      <c r="F42" s="86"/>
      <c r="G42" s="86"/>
      <c r="H42" s="86"/>
      <c r="I42" s="86"/>
      <c r="J42" s="86"/>
      <c r="K42" s="86"/>
      <c r="L42" s="86"/>
    </row>
    <row r="43" spans="1:12" s="83" customFormat="1" ht="49.5" customHeight="1">
      <c r="A43" s="134" t="s">
        <v>263</v>
      </c>
      <c r="B43" s="264" t="s">
        <v>125</v>
      </c>
      <c r="C43" s="86"/>
      <c r="D43" s="86"/>
      <c r="E43" s="86"/>
      <c r="F43" s="86"/>
      <c r="G43" s="86"/>
      <c r="H43" s="86"/>
      <c r="I43" s="86"/>
      <c r="J43" s="86"/>
      <c r="K43" s="86"/>
      <c r="L43" s="86"/>
    </row>
    <row r="44" spans="1:12" s="83" customFormat="1" ht="15" customHeight="1">
      <c r="A44" s="357" t="s">
        <v>162</v>
      </c>
      <c r="B44" s="354" t="s">
        <v>55</v>
      </c>
      <c r="C44" s="86"/>
      <c r="D44" s="86"/>
      <c r="E44" s="86"/>
      <c r="F44" s="86"/>
      <c r="G44" s="86"/>
      <c r="H44" s="86"/>
      <c r="I44" s="86"/>
      <c r="J44" s="86"/>
      <c r="K44" s="86"/>
      <c r="L44" s="86"/>
    </row>
    <row r="45" spans="1:20" s="83" customFormat="1" ht="15" customHeight="1">
      <c r="A45" s="358" t="s">
        <v>51</v>
      </c>
      <c r="B45" s="367"/>
      <c r="C45" s="41"/>
      <c r="D45" s="41"/>
      <c r="E45" s="41"/>
      <c r="F45" s="41"/>
      <c r="G45" s="41"/>
      <c r="H45" s="41"/>
      <c r="I45" s="41"/>
      <c r="J45" s="41"/>
      <c r="K45" s="86"/>
      <c r="L45" s="86"/>
      <c r="M45" s="86"/>
      <c r="N45" s="86"/>
      <c r="O45" s="86"/>
      <c r="P45" s="86"/>
      <c r="Q45" s="86"/>
      <c r="R45" s="86"/>
      <c r="S45" s="86"/>
      <c r="T45" s="86"/>
    </row>
    <row r="46" spans="1:20" s="83" customFormat="1" ht="14.25">
      <c r="A46" s="109" t="s">
        <v>205</v>
      </c>
      <c r="B46" s="126">
        <v>0</v>
      </c>
      <c r="C46" s="41"/>
      <c r="D46" s="41"/>
      <c r="E46" s="41"/>
      <c r="F46" s="41"/>
      <c r="G46" s="41"/>
      <c r="H46" s="41"/>
      <c r="I46" s="41"/>
      <c r="J46" s="41"/>
      <c r="K46" s="86"/>
      <c r="L46" s="86"/>
      <c r="M46" s="86"/>
      <c r="N46" s="86"/>
      <c r="O46" s="86"/>
      <c r="P46" s="86"/>
      <c r="Q46" s="86"/>
      <c r="R46" s="86"/>
      <c r="S46" s="86"/>
      <c r="T46" s="86"/>
    </row>
    <row r="47" spans="1:2" ht="15" thickBot="1">
      <c r="A47" s="109" t="s">
        <v>206</v>
      </c>
      <c r="B47" s="127">
        <v>6</v>
      </c>
    </row>
    <row r="48" spans="1:2" ht="15.75" thickBot="1">
      <c r="A48" s="80" t="s">
        <v>124</v>
      </c>
      <c r="B48" s="128">
        <f>SUM(B46:B47)</f>
        <v>6</v>
      </c>
    </row>
    <row r="49" ht="12.75"/>
  </sheetData>
  <sheetProtection password="C482" sheet="1" objects="1" scenarios="1"/>
  <mergeCells count="22">
    <mergeCell ref="C1:D1"/>
    <mergeCell ref="A5:F5"/>
    <mergeCell ref="E23:E24"/>
    <mergeCell ref="F23:J23"/>
    <mergeCell ref="B36:J36"/>
    <mergeCell ref="F37:J37"/>
    <mergeCell ref="K9:K10"/>
    <mergeCell ref="B23:D23"/>
    <mergeCell ref="K23:K24"/>
    <mergeCell ref="K37:K38"/>
    <mergeCell ref="B8:J8"/>
    <mergeCell ref="E37:E38"/>
    <mergeCell ref="B37:D37"/>
    <mergeCell ref="A44:A45"/>
    <mergeCell ref="B44:B45"/>
    <mergeCell ref="B9:D9"/>
    <mergeCell ref="E9:E10"/>
    <mergeCell ref="F9:J9"/>
    <mergeCell ref="B22:J22"/>
    <mergeCell ref="A9:A10"/>
    <mergeCell ref="A23:A24"/>
    <mergeCell ref="A37:A38"/>
  </mergeCells>
  <conditionalFormatting sqref="K3">
    <cfRule type="expression" priority="1" dxfId="2" stopIfTrue="1">
      <formula>K3&lt;=(J3*0.7)</formula>
    </cfRule>
    <cfRule type="expression" priority="2" dxfId="1" stopIfTrue="1">
      <formula>AND(K3&gt;(J3*0.7),(K3&lt;J3))</formula>
    </cfRule>
    <cfRule type="expression" priority="3" dxfId="0" stopIfTrue="1">
      <formula>(K3=J3)</formula>
    </cfRule>
  </conditionalFormatting>
  <printOptions horizontalCentered="1"/>
  <pageMargins left="0.2755905511811024" right="0.2755905511811024" top="0.4330708661417323" bottom="0.3937007874015748" header="0.31496062992125984" footer="0.3937007874015748"/>
  <pageSetup fitToHeight="1" fitToWidth="1" horizontalDpi="600" verticalDpi="600" orientation="landscape" paperSize="9" scale="49" r:id="rId1"/>
</worksheet>
</file>

<file path=xl/worksheets/sheet11.xml><?xml version="1.0" encoding="utf-8"?>
<worksheet xmlns="http://schemas.openxmlformats.org/spreadsheetml/2006/main" xmlns:r="http://schemas.openxmlformats.org/officeDocument/2006/relationships">
  <sheetPr>
    <pageSetUpPr fitToPage="1"/>
  </sheetPr>
  <dimension ref="A1:AA40"/>
  <sheetViews>
    <sheetView showGridLines="0" zoomScale="80" zoomScaleNormal="80" zoomScalePageLayoutView="0" workbookViewId="0" topLeftCell="A1">
      <selection activeCell="A5" sqref="A5:F5"/>
    </sheetView>
  </sheetViews>
  <sheetFormatPr defaultColWidth="0" defaultRowHeight="14.25" zeroHeight="1"/>
  <cols>
    <col min="1" max="1" width="52.125" style="32" customWidth="1"/>
    <col min="2" max="7" width="19.125" style="32" customWidth="1"/>
    <col min="8" max="8" width="8.00390625" style="32" customWidth="1"/>
    <col min="9" max="9" width="33.75390625" style="32" customWidth="1"/>
    <col min="10" max="10" width="2.625" style="32" customWidth="1"/>
    <col min="11" max="15" width="18.50390625" style="32" hidden="1" customWidth="1"/>
    <col min="16" max="16" width="39.125" style="32" hidden="1" customWidth="1"/>
    <col min="17" max="27" width="18.50390625" style="32" hidden="1" customWidth="1"/>
    <col min="28" max="16384" width="0" style="32" hidden="1" customWidth="1"/>
  </cols>
  <sheetData>
    <row r="1" spans="3:4" ht="15.75">
      <c r="C1" s="326"/>
      <c r="D1" s="329"/>
    </row>
    <row r="2" spans="1:27" s="48" customFormat="1" ht="25.5">
      <c r="A2" s="115" t="s">
        <v>78</v>
      </c>
      <c r="B2" s="161" t="e">
        <f>#REF!</f>
        <v>#REF!</v>
      </c>
      <c r="D2" s="33"/>
      <c r="E2" s="33"/>
      <c r="F2" s="113" t="s">
        <v>218</v>
      </c>
      <c r="G2" s="113" t="s">
        <v>221</v>
      </c>
      <c r="H2" s="33"/>
      <c r="I2" s="33"/>
      <c r="J2" s="115"/>
      <c r="L2" s="115"/>
      <c r="M2" s="49"/>
      <c r="N2" s="49"/>
      <c r="O2" s="49"/>
      <c r="P2" s="49"/>
      <c r="Q2" s="49"/>
      <c r="R2" s="49"/>
      <c r="S2" s="49"/>
      <c r="T2" s="49"/>
      <c r="U2" s="49"/>
      <c r="V2" s="49"/>
      <c r="W2" s="49"/>
      <c r="X2" s="49"/>
      <c r="Y2" s="49"/>
      <c r="Z2" s="49"/>
      <c r="AA2" s="49"/>
    </row>
    <row r="3" spans="1:27" s="48" customFormat="1" ht="20.25">
      <c r="A3" s="115"/>
      <c r="B3" s="115"/>
      <c r="C3" s="257"/>
      <c r="D3" s="33"/>
      <c r="E3" s="33"/>
      <c r="F3" s="114">
        <v>133</v>
      </c>
      <c r="G3" s="114">
        <f>COUNT(B11:G14,I11:I14,B20:G31,I20:I31,B37:G39,I37:I39)</f>
        <v>133</v>
      </c>
      <c r="H3" s="33"/>
      <c r="I3" s="33"/>
      <c r="J3" s="115"/>
      <c r="L3" s="115"/>
      <c r="M3" s="49"/>
      <c r="N3" s="49"/>
      <c r="O3" s="49"/>
      <c r="P3" s="49"/>
      <c r="Q3" s="49"/>
      <c r="R3" s="49"/>
      <c r="S3" s="49"/>
      <c r="T3" s="49"/>
      <c r="U3" s="49"/>
      <c r="V3" s="49"/>
      <c r="W3" s="49"/>
      <c r="X3" s="49"/>
      <c r="Y3" s="49"/>
      <c r="Z3" s="49"/>
      <c r="AA3" s="49"/>
    </row>
    <row r="4" spans="1:27" s="48" customFormat="1" ht="20.25">
      <c r="A4" s="115" t="s">
        <v>119</v>
      </c>
      <c r="B4" s="115"/>
      <c r="C4" s="257"/>
      <c r="D4" s="33"/>
      <c r="E4" s="33"/>
      <c r="F4" s="33"/>
      <c r="G4" s="33"/>
      <c r="H4" s="33"/>
      <c r="I4" s="33"/>
      <c r="J4" s="115"/>
      <c r="L4" s="115"/>
      <c r="M4" s="49"/>
      <c r="N4" s="49"/>
      <c r="O4" s="49"/>
      <c r="P4" s="49"/>
      <c r="Q4" s="49"/>
      <c r="R4" s="49"/>
      <c r="S4" s="49"/>
      <c r="T4" s="49"/>
      <c r="U4" s="49"/>
      <c r="V4" s="49"/>
      <c r="W4" s="49"/>
      <c r="X4" s="49"/>
      <c r="Y4" s="49"/>
      <c r="Z4" s="49"/>
      <c r="AA4" s="49"/>
    </row>
    <row r="5" spans="1:27" s="48" customFormat="1" ht="31.5" customHeight="1">
      <c r="A5" s="352" t="s">
        <v>164</v>
      </c>
      <c r="B5" s="331"/>
      <c r="C5" s="331"/>
      <c r="D5" s="331"/>
      <c r="E5" s="331"/>
      <c r="F5" s="261"/>
      <c r="G5" s="261"/>
      <c r="H5" s="115"/>
      <c r="I5" s="115"/>
      <c r="J5" s="115"/>
      <c r="K5" s="115"/>
      <c r="L5" s="115"/>
      <c r="M5" s="49"/>
      <c r="N5" s="49"/>
      <c r="O5" s="49"/>
      <c r="P5" s="49"/>
      <c r="Q5" s="49"/>
      <c r="R5" s="49"/>
      <c r="S5" s="49"/>
      <c r="T5" s="49"/>
      <c r="U5" s="49"/>
      <c r="V5" s="49"/>
      <c r="W5" s="49"/>
      <c r="X5" s="49"/>
      <c r="Y5" s="49"/>
      <c r="Z5" s="49"/>
      <c r="AA5" s="49"/>
    </row>
    <row r="6" spans="1:27" s="48" customFormat="1" ht="20.25">
      <c r="A6" s="91" t="s">
        <v>84</v>
      </c>
      <c r="B6" s="115"/>
      <c r="C6" s="115"/>
      <c r="D6" s="115"/>
      <c r="E6" s="115"/>
      <c r="F6" s="115"/>
      <c r="G6" s="115"/>
      <c r="H6" s="115"/>
      <c r="I6" s="115"/>
      <c r="J6" s="115"/>
      <c r="K6" s="115"/>
      <c r="L6" s="115"/>
      <c r="M6" s="49"/>
      <c r="N6" s="49"/>
      <c r="O6" s="49"/>
      <c r="P6" s="49"/>
      <c r="Q6" s="49"/>
      <c r="R6" s="49"/>
      <c r="S6" s="49"/>
      <c r="T6" s="49"/>
      <c r="U6" s="49"/>
      <c r="V6" s="49"/>
      <c r="W6" s="49"/>
      <c r="X6" s="49"/>
      <c r="Y6" s="49"/>
      <c r="Z6" s="49"/>
      <c r="AA6" s="49"/>
    </row>
    <row r="7" spans="1:27" s="41" customFormat="1" ht="15.75">
      <c r="A7" s="261"/>
      <c r="B7" s="261"/>
      <c r="C7" s="261"/>
      <c r="D7" s="261"/>
      <c r="E7" s="261"/>
      <c r="F7" s="42"/>
      <c r="G7" s="261"/>
      <c r="H7" s="261"/>
      <c r="I7" s="261"/>
      <c r="J7" s="261"/>
      <c r="K7" s="261"/>
      <c r="L7" s="42"/>
      <c r="M7" s="42"/>
      <c r="N7" s="42"/>
      <c r="O7" s="42"/>
      <c r="P7" s="42"/>
      <c r="Q7" s="42"/>
      <c r="R7" s="42"/>
      <c r="S7" s="42"/>
      <c r="T7" s="42"/>
      <c r="U7" s="42"/>
      <c r="V7" s="42"/>
      <c r="W7" s="42"/>
      <c r="X7" s="42"/>
      <c r="Y7" s="42"/>
      <c r="Z7" s="42"/>
      <c r="AA7" s="42"/>
    </row>
    <row r="8" spans="1:16" ht="18.75" customHeight="1">
      <c r="A8" s="379" t="s">
        <v>165</v>
      </c>
      <c r="B8" s="372" t="s">
        <v>52</v>
      </c>
      <c r="C8" s="373"/>
      <c r="D8" s="373"/>
      <c r="E8" s="373"/>
      <c r="F8" s="373"/>
      <c r="G8" s="373"/>
      <c r="H8" s="373"/>
      <c r="I8" s="373"/>
      <c r="J8" s="261"/>
      <c r="K8" s="261"/>
      <c r="L8" s="42"/>
      <c r="M8" s="42"/>
      <c r="N8" s="42"/>
      <c r="O8" s="42"/>
      <c r="P8" s="42"/>
    </row>
    <row r="9" spans="1:16" ht="34.5" customHeight="1">
      <c r="A9" s="371"/>
      <c r="B9" s="374" t="s">
        <v>67</v>
      </c>
      <c r="C9" s="375"/>
      <c r="D9" s="375"/>
      <c r="E9" s="375"/>
      <c r="F9" s="376"/>
      <c r="G9" s="377" t="s">
        <v>65</v>
      </c>
      <c r="H9" s="203"/>
      <c r="I9" s="198" t="s">
        <v>167</v>
      </c>
      <c r="J9" s="261"/>
      <c r="K9" s="261"/>
      <c r="L9" s="42"/>
      <c r="M9" s="42"/>
      <c r="N9" s="42"/>
      <c r="O9" s="42"/>
      <c r="P9" s="42"/>
    </row>
    <row r="10" spans="1:16" ht="64.5" customHeight="1" thickBot="1">
      <c r="A10" s="202" t="s">
        <v>166</v>
      </c>
      <c r="B10" s="238" t="s">
        <v>144</v>
      </c>
      <c r="C10" s="238" t="s">
        <v>24</v>
      </c>
      <c r="D10" s="238" t="s">
        <v>66</v>
      </c>
      <c r="E10" s="238" t="s">
        <v>145</v>
      </c>
      <c r="F10" s="199" t="s">
        <v>231</v>
      </c>
      <c r="G10" s="378"/>
      <c r="H10" s="203"/>
      <c r="I10" s="201" t="s">
        <v>264</v>
      </c>
      <c r="J10" s="261"/>
      <c r="K10" s="261"/>
      <c r="L10" s="42"/>
      <c r="M10" s="42"/>
      <c r="N10" s="42"/>
      <c r="O10" s="42"/>
      <c r="P10" s="42"/>
    </row>
    <row r="11" spans="1:16" s="93" customFormat="1" ht="15.75">
      <c r="A11" s="235" t="s">
        <v>53</v>
      </c>
      <c r="B11" s="275">
        <v>0</v>
      </c>
      <c r="C11" s="276">
        <v>0</v>
      </c>
      <c r="D11" s="276">
        <v>0</v>
      </c>
      <c r="E11" s="277">
        <v>0</v>
      </c>
      <c r="F11" s="237">
        <v>2</v>
      </c>
      <c r="G11" s="153">
        <v>0</v>
      </c>
      <c r="H11" s="92" t="s">
        <v>82</v>
      </c>
      <c r="I11" s="197">
        <v>0</v>
      </c>
      <c r="J11" s="261"/>
      <c r="K11" s="261"/>
      <c r="L11" s="42"/>
      <c r="M11" s="42"/>
      <c r="N11" s="42"/>
      <c r="O11" s="42"/>
      <c r="P11" s="42"/>
    </row>
    <row r="12" spans="1:16" s="93" customFormat="1" ht="15.75">
      <c r="A12" s="236" t="s">
        <v>207</v>
      </c>
      <c r="B12" s="278">
        <v>9</v>
      </c>
      <c r="C12" s="153">
        <v>3</v>
      </c>
      <c r="D12" s="153">
        <v>12</v>
      </c>
      <c r="E12" s="279">
        <v>0</v>
      </c>
      <c r="F12" s="237">
        <v>104</v>
      </c>
      <c r="G12" s="153">
        <v>26</v>
      </c>
      <c r="H12" s="92" t="s">
        <v>82</v>
      </c>
      <c r="I12" s="150">
        <v>27</v>
      </c>
      <c r="J12" s="261"/>
      <c r="K12" s="261"/>
      <c r="L12" s="42"/>
      <c r="M12" s="42"/>
      <c r="N12" s="42"/>
      <c r="O12" s="42"/>
      <c r="P12" s="42"/>
    </row>
    <row r="13" spans="1:16" s="93" customFormat="1" ht="15.75">
      <c r="A13" s="236" t="s">
        <v>208</v>
      </c>
      <c r="B13" s="278">
        <v>2</v>
      </c>
      <c r="C13" s="153">
        <v>3</v>
      </c>
      <c r="D13" s="153">
        <v>13</v>
      </c>
      <c r="E13" s="279">
        <v>0</v>
      </c>
      <c r="F13" s="237">
        <v>147</v>
      </c>
      <c r="G13" s="153">
        <v>27</v>
      </c>
      <c r="H13" s="92" t="s">
        <v>82</v>
      </c>
      <c r="I13" s="150">
        <v>40</v>
      </c>
      <c r="J13" s="261"/>
      <c r="K13" s="261"/>
      <c r="L13" s="42"/>
      <c r="M13" s="42"/>
      <c r="N13" s="42"/>
      <c r="O13" s="42"/>
      <c r="P13" s="42"/>
    </row>
    <row r="14" spans="1:16" s="93" customFormat="1" ht="16.5" thickBot="1">
      <c r="A14" s="235" t="s">
        <v>209</v>
      </c>
      <c r="B14" s="280">
        <v>3</v>
      </c>
      <c r="C14" s="281">
        <v>0</v>
      </c>
      <c r="D14" s="281">
        <v>10</v>
      </c>
      <c r="E14" s="282">
        <v>0</v>
      </c>
      <c r="F14" s="237">
        <v>31</v>
      </c>
      <c r="G14" s="153">
        <v>8</v>
      </c>
      <c r="H14" s="92" t="s">
        <v>82</v>
      </c>
      <c r="I14" s="251">
        <v>14</v>
      </c>
      <c r="J14" s="261"/>
      <c r="K14" s="261"/>
      <c r="L14" s="42"/>
      <c r="M14" s="42"/>
      <c r="N14" s="42"/>
      <c r="O14" s="42"/>
      <c r="P14" s="42"/>
    </row>
    <row r="15" spans="1:16" s="95" customFormat="1" ht="16.5" thickBot="1">
      <c r="A15" s="94" t="s">
        <v>285</v>
      </c>
      <c r="B15" s="274">
        <f>SUM(B11:G14)</f>
        <v>400</v>
      </c>
      <c r="C15" s="249" t="s">
        <v>296</v>
      </c>
      <c r="D15" s="56"/>
      <c r="E15" s="56"/>
      <c r="F15" s="157"/>
      <c r="G15" s="157"/>
      <c r="H15" s="222" t="s">
        <v>3</v>
      </c>
      <c r="I15" s="128">
        <f>SUM(I11:I14)</f>
        <v>81</v>
      </c>
      <c r="J15" s="261"/>
      <c r="K15" s="261"/>
      <c r="L15" s="42"/>
      <c r="M15" s="42"/>
      <c r="N15" s="42"/>
      <c r="O15" s="42"/>
      <c r="P15" s="42"/>
    </row>
    <row r="16" spans="10:16" ht="15.75">
      <c r="J16" s="261"/>
      <c r="K16" s="261"/>
      <c r="L16" s="42"/>
      <c r="M16" s="42"/>
      <c r="N16" s="42"/>
      <c r="O16" s="42"/>
      <c r="P16" s="42"/>
    </row>
    <row r="17" spans="1:16" ht="18.75" customHeight="1">
      <c r="A17" s="379" t="s">
        <v>168</v>
      </c>
      <c r="B17" s="372" t="s">
        <v>52</v>
      </c>
      <c r="C17" s="373"/>
      <c r="D17" s="373"/>
      <c r="E17" s="373"/>
      <c r="F17" s="373"/>
      <c r="G17" s="373"/>
      <c r="H17" s="373"/>
      <c r="I17" s="373"/>
      <c r="J17" s="261"/>
      <c r="K17" s="261"/>
      <c r="L17" s="42"/>
      <c r="M17" s="42"/>
      <c r="N17" s="42"/>
      <c r="O17" s="42"/>
      <c r="P17" s="42"/>
    </row>
    <row r="18" spans="1:16" ht="34.5" customHeight="1">
      <c r="A18" s="371"/>
      <c r="B18" s="374" t="s">
        <v>67</v>
      </c>
      <c r="C18" s="375"/>
      <c r="D18" s="375"/>
      <c r="E18" s="375"/>
      <c r="F18" s="376"/>
      <c r="G18" s="377" t="s">
        <v>65</v>
      </c>
      <c r="H18" s="203"/>
      <c r="I18" s="198" t="s">
        <v>167</v>
      </c>
      <c r="J18" s="261"/>
      <c r="K18" s="261"/>
      <c r="L18" s="42"/>
      <c r="M18" s="42"/>
      <c r="N18" s="42"/>
      <c r="O18" s="42"/>
      <c r="P18" s="42"/>
    </row>
    <row r="19" spans="1:16" ht="64.5" customHeight="1">
      <c r="A19" s="202" t="s">
        <v>169</v>
      </c>
      <c r="B19" s="200" t="s">
        <v>144</v>
      </c>
      <c r="C19" s="200" t="s">
        <v>24</v>
      </c>
      <c r="D19" s="200" t="s">
        <v>66</v>
      </c>
      <c r="E19" s="200" t="s">
        <v>145</v>
      </c>
      <c r="F19" s="199" t="s">
        <v>231</v>
      </c>
      <c r="G19" s="378"/>
      <c r="H19" s="203"/>
      <c r="I19" s="201" t="s">
        <v>264</v>
      </c>
      <c r="J19" s="261"/>
      <c r="K19" s="261"/>
      <c r="L19" s="42"/>
      <c r="M19" s="42"/>
      <c r="N19" s="42"/>
      <c r="O19" s="42"/>
      <c r="P19" s="42"/>
    </row>
    <row r="20" spans="1:16" s="93" customFormat="1" ht="15.75">
      <c r="A20" s="28" t="s">
        <v>238</v>
      </c>
      <c r="B20" s="153">
        <v>1</v>
      </c>
      <c r="C20" s="153">
        <v>2</v>
      </c>
      <c r="D20" s="153">
        <v>4</v>
      </c>
      <c r="E20" s="153">
        <v>0</v>
      </c>
      <c r="F20" s="153">
        <v>6</v>
      </c>
      <c r="G20" s="153">
        <v>0</v>
      </c>
      <c r="H20" s="92" t="s">
        <v>82</v>
      </c>
      <c r="I20" s="197">
        <v>0</v>
      </c>
      <c r="J20" s="261"/>
      <c r="K20" s="261"/>
      <c r="L20" s="42"/>
      <c r="M20" s="42"/>
      <c r="N20" s="42"/>
      <c r="O20" s="42"/>
      <c r="P20" s="42"/>
    </row>
    <row r="21" spans="1:16" s="93" customFormat="1" ht="15.75">
      <c r="A21" s="28" t="s">
        <v>128</v>
      </c>
      <c r="B21" s="153">
        <v>2</v>
      </c>
      <c r="C21" s="153">
        <v>1</v>
      </c>
      <c r="D21" s="153">
        <v>9</v>
      </c>
      <c r="E21" s="153">
        <v>0</v>
      </c>
      <c r="F21" s="153">
        <v>39</v>
      </c>
      <c r="G21" s="153">
        <v>48</v>
      </c>
      <c r="H21" s="92" t="s">
        <v>82</v>
      </c>
      <c r="I21" s="150">
        <v>61</v>
      </c>
      <c r="J21" s="261"/>
      <c r="K21" s="261"/>
      <c r="L21" s="42"/>
      <c r="M21" s="42"/>
      <c r="N21" s="42"/>
      <c r="O21" s="42"/>
      <c r="P21" s="42"/>
    </row>
    <row r="22" spans="1:16" s="93" customFormat="1" ht="15.75">
      <c r="A22" s="28" t="s">
        <v>129</v>
      </c>
      <c r="B22" s="153">
        <v>0</v>
      </c>
      <c r="C22" s="153">
        <v>0</v>
      </c>
      <c r="D22" s="153">
        <v>0</v>
      </c>
      <c r="E22" s="153">
        <v>0</v>
      </c>
      <c r="F22" s="153">
        <v>9</v>
      </c>
      <c r="G22" s="153">
        <v>0</v>
      </c>
      <c r="H22" s="92" t="s">
        <v>82</v>
      </c>
      <c r="I22" s="150">
        <v>0</v>
      </c>
      <c r="J22" s="261"/>
      <c r="K22" s="261"/>
      <c r="L22" s="42"/>
      <c r="M22" s="42"/>
      <c r="N22" s="42"/>
      <c r="O22" s="42"/>
      <c r="P22" s="42"/>
    </row>
    <row r="23" spans="1:16" s="93" customFormat="1" ht="15.75">
      <c r="A23" s="28" t="s">
        <v>130</v>
      </c>
      <c r="B23" s="156">
        <v>0</v>
      </c>
      <c r="C23" s="153">
        <v>0</v>
      </c>
      <c r="D23" s="153">
        <v>0</v>
      </c>
      <c r="E23" s="153">
        <v>0</v>
      </c>
      <c r="F23" s="153">
        <v>2</v>
      </c>
      <c r="G23" s="153">
        <v>0</v>
      </c>
      <c r="H23" s="92" t="s">
        <v>82</v>
      </c>
      <c r="I23" s="150">
        <v>0</v>
      </c>
      <c r="J23" s="261"/>
      <c r="K23" s="261"/>
      <c r="L23" s="42"/>
      <c r="M23" s="42"/>
      <c r="N23" s="42"/>
      <c r="O23" s="42"/>
      <c r="P23" s="42"/>
    </row>
    <row r="24" spans="1:16" s="93" customFormat="1" ht="15.75">
      <c r="A24" s="28" t="s">
        <v>131</v>
      </c>
      <c r="B24" s="153">
        <v>1</v>
      </c>
      <c r="C24" s="153">
        <v>0</v>
      </c>
      <c r="D24" s="153">
        <v>1</v>
      </c>
      <c r="E24" s="153">
        <v>0</v>
      </c>
      <c r="F24" s="153">
        <v>0</v>
      </c>
      <c r="G24" s="153">
        <v>0</v>
      </c>
      <c r="H24" s="92" t="s">
        <v>82</v>
      </c>
      <c r="I24" s="150">
        <v>0</v>
      </c>
      <c r="J24" s="261"/>
      <c r="K24" s="261"/>
      <c r="L24" s="42"/>
      <c r="M24" s="42"/>
      <c r="N24" s="42"/>
      <c r="O24" s="42"/>
      <c r="P24" s="42"/>
    </row>
    <row r="25" spans="1:16" s="93" customFormat="1" ht="15.75">
      <c r="A25" s="28" t="s">
        <v>239</v>
      </c>
      <c r="B25" s="153">
        <v>3</v>
      </c>
      <c r="C25" s="153">
        <v>0</v>
      </c>
      <c r="D25" s="153">
        <v>6</v>
      </c>
      <c r="E25" s="153">
        <v>0</v>
      </c>
      <c r="F25" s="153">
        <v>21</v>
      </c>
      <c r="G25" s="153">
        <v>11</v>
      </c>
      <c r="H25" s="92" t="s">
        <v>82</v>
      </c>
      <c r="I25" s="150">
        <v>16</v>
      </c>
      <c r="J25" s="261"/>
      <c r="K25" s="261"/>
      <c r="L25" s="42"/>
      <c r="M25" s="42"/>
      <c r="N25" s="42"/>
      <c r="O25" s="42"/>
      <c r="P25" s="42"/>
    </row>
    <row r="26" spans="1:16" s="93" customFormat="1" ht="15.75">
      <c r="A26" s="28" t="s">
        <v>12</v>
      </c>
      <c r="B26" s="153">
        <v>0</v>
      </c>
      <c r="C26" s="153">
        <v>0</v>
      </c>
      <c r="D26" s="153">
        <v>3</v>
      </c>
      <c r="E26" s="153">
        <v>0</v>
      </c>
      <c r="F26" s="153">
        <v>7</v>
      </c>
      <c r="G26" s="153">
        <v>0</v>
      </c>
      <c r="H26" s="92" t="s">
        <v>82</v>
      </c>
      <c r="I26" s="150">
        <v>0</v>
      </c>
      <c r="J26" s="261"/>
      <c r="K26" s="261"/>
      <c r="L26" s="42"/>
      <c r="M26" s="42"/>
      <c r="N26" s="42"/>
      <c r="O26" s="42"/>
      <c r="P26" s="42"/>
    </row>
    <row r="27" spans="1:16" s="93" customFormat="1" ht="15.75">
      <c r="A27" s="28" t="s">
        <v>13</v>
      </c>
      <c r="B27" s="153">
        <v>1</v>
      </c>
      <c r="C27" s="153">
        <v>1</v>
      </c>
      <c r="D27" s="153">
        <v>1</v>
      </c>
      <c r="E27" s="153">
        <v>0</v>
      </c>
      <c r="F27" s="153">
        <v>8</v>
      </c>
      <c r="G27" s="153">
        <v>2</v>
      </c>
      <c r="H27" s="92" t="s">
        <v>82</v>
      </c>
      <c r="I27" s="150">
        <v>3</v>
      </c>
      <c r="J27" s="261"/>
      <c r="K27" s="261"/>
      <c r="L27" s="42"/>
      <c r="M27" s="42"/>
      <c r="N27" s="42"/>
      <c r="O27" s="42"/>
      <c r="P27" s="42"/>
    </row>
    <row r="28" spans="1:16" s="93" customFormat="1" ht="15.75">
      <c r="A28" s="28" t="s">
        <v>132</v>
      </c>
      <c r="B28" s="153">
        <v>0</v>
      </c>
      <c r="C28" s="153">
        <v>0</v>
      </c>
      <c r="D28" s="153">
        <v>0</v>
      </c>
      <c r="E28" s="153">
        <v>0</v>
      </c>
      <c r="F28" s="153">
        <v>0</v>
      </c>
      <c r="G28" s="153">
        <v>0</v>
      </c>
      <c r="H28" s="92" t="s">
        <v>82</v>
      </c>
      <c r="I28" s="150">
        <v>0</v>
      </c>
      <c r="J28" s="261"/>
      <c r="K28" s="261"/>
      <c r="L28" s="42"/>
      <c r="M28" s="42"/>
      <c r="N28" s="42"/>
      <c r="O28" s="42"/>
      <c r="P28" s="42"/>
    </row>
    <row r="29" spans="1:16" s="93" customFormat="1" ht="15.75">
      <c r="A29" s="28" t="s">
        <v>133</v>
      </c>
      <c r="B29" s="153">
        <v>0</v>
      </c>
      <c r="C29" s="153">
        <v>0</v>
      </c>
      <c r="D29" s="153">
        <v>0</v>
      </c>
      <c r="E29" s="153">
        <v>0</v>
      </c>
      <c r="F29" s="153">
        <v>0</v>
      </c>
      <c r="G29" s="153">
        <v>0</v>
      </c>
      <c r="H29" s="92" t="s">
        <v>82</v>
      </c>
      <c r="I29" s="150">
        <v>0</v>
      </c>
      <c r="J29" s="261"/>
      <c r="K29" s="261"/>
      <c r="L29" s="42"/>
      <c r="M29" s="42"/>
      <c r="N29" s="42"/>
      <c r="O29" s="42"/>
      <c r="P29" s="42"/>
    </row>
    <row r="30" spans="1:16" s="95" customFormat="1" ht="15.75">
      <c r="A30" s="28" t="s">
        <v>91</v>
      </c>
      <c r="B30" s="156">
        <v>0</v>
      </c>
      <c r="C30" s="153">
        <v>0</v>
      </c>
      <c r="D30" s="153">
        <v>0</v>
      </c>
      <c r="E30" s="153">
        <v>0</v>
      </c>
      <c r="F30" s="153">
        <v>3</v>
      </c>
      <c r="G30" s="153">
        <v>0</v>
      </c>
      <c r="H30" s="92" t="s">
        <v>82</v>
      </c>
      <c r="I30" s="150">
        <v>1</v>
      </c>
      <c r="J30" s="261"/>
      <c r="K30" s="261"/>
      <c r="L30" s="42"/>
      <c r="M30" s="42"/>
      <c r="N30" s="42"/>
      <c r="O30" s="42"/>
      <c r="P30" s="42"/>
    </row>
    <row r="31" spans="1:16" s="95" customFormat="1" ht="16.5" thickBot="1">
      <c r="A31" s="76" t="s">
        <v>170</v>
      </c>
      <c r="B31" s="156">
        <v>6</v>
      </c>
      <c r="C31" s="153">
        <v>2</v>
      </c>
      <c r="D31" s="153">
        <v>11</v>
      </c>
      <c r="E31" s="153">
        <v>0</v>
      </c>
      <c r="F31" s="153">
        <v>189</v>
      </c>
      <c r="G31" s="153">
        <v>0</v>
      </c>
      <c r="H31" s="92" t="s">
        <v>82</v>
      </c>
      <c r="I31" s="251">
        <v>0</v>
      </c>
      <c r="J31" s="261"/>
      <c r="K31" s="261"/>
      <c r="L31" s="42"/>
      <c r="M31" s="42"/>
      <c r="N31" s="42"/>
      <c r="O31" s="42"/>
      <c r="P31" s="42"/>
    </row>
    <row r="32" spans="1:16" s="95" customFormat="1" ht="16.5" thickBot="1">
      <c r="A32" s="94" t="s">
        <v>284</v>
      </c>
      <c r="B32" s="128">
        <f>SUM(B20:G31)</f>
        <v>400</v>
      </c>
      <c r="C32" s="157"/>
      <c r="D32" s="157"/>
      <c r="E32" s="157"/>
      <c r="F32" s="157"/>
      <c r="G32" s="158"/>
      <c r="H32" s="222" t="s">
        <v>3</v>
      </c>
      <c r="I32" s="128">
        <f>SUM(I20:I31)</f>
        <v>81</v>
      </c>
      <c r="J32" s="261"/>
      <c r="K32" s="261"/>
      <c r="L32" s="42"/>
      <c r="M32" s="42"/>
      <c r="N32" s="42"/>
      <c r="O32" s="42"/>
      <c r="P32" s="42"/>
    </row>
    <row r="33" spans="1:16" ht="15.75">
      <c r="A33" s="96"/>
      <c r="J33" s="261"/>
      <c r="K33" s="261"/>
      <c r="L33" s="42"/>
      <c r="M33" s="42"/>
      <c r="N33" s="42"/>
      <c r="O33" s="42"/>
      <c r="P33" s="42"/>
    </row>
    <row r="34" spans="1:9" ht="17.25" customHeight="1">
      <c r="A34" s="370" t="s">
        <v>233</v>
      </c>
      <c r="B34" s="372" t="s">
        <v>52</v>
      </c>
      <c r="C34" s="373"/>
      <c r="D34" s="373"/>
      <c r="E34" s="373"/>
      <c r="F34" s="373"/>
      <c r="G34" s="373"/>
      <c r="H34" s="373"/>
      <c r="I34" s="373"/>
    </row>
    <row r="35" spans="1:9" ht="34.5" customHeight="1">
      <c r="A35" s="371"/>
      <c r="B35" s="374" t="s">
        <v>67</v>
      </c>
      <c r="C35" s="375"/>
      <c r="D35" s="375"/>
      <c r="E35" s="375"/>
      <c r="F35" s="376"/>
      <c r="G35" s="377" t="s">
        <v>65</v>
      </c>
      <c r="H35" s="203"/>
      <c r="I35" s="198" t="s">
        <v>167</v>
      </c>
    </row>
    <row r="36" spans="1:9" ht="64.5" customHeight="1">
      <c r="A36" s="202" t="s">
        <v>171</v>
      </c>
      <c r="B36" s="200" t="s">
        <v>144</v>
      </c>
      <c r="C36" s="200" t="s">
        <v>24</v>
      </c>
      <c r="D36" s="200" t="s">
        <v>66</v>
      </c>
      <c r="E36" s="200" t="s">
        <v>145</v>
      </c>
      <c r="F36" s="199" t="s">
        <v>231</v>
      </c>
      <c r="G36" s="378"/>
      <c r="H36" s="203"/>
      <c r="I36" s="201" t="s">
        <v>264</v>
      </c>
    </row>
    <row r="37" spans="1:9" ht="14.25">
      <c r="A37" s="76" t="s">
        <v>241</v>
      </c>
      <c r="B37" s="153">
        <v>1</v>
      </c>
      <c r="C37" s="153">
        <v>0</v>
      </c>
      <c r="D37" s="153">
        <v>2</v>
      </c>
      <c r="E37" s="153">
        <v>0</v>
      </c>
      <c r="F37" s="153">
        <v>1</v>
      </c>
      <c r="G37" s="153">
        <v>2</v>
      </c>
      <c r="H37" s="92" t="s">
        <v>82</v>
      </c>
      <c r="I37" s="197">
        <v>2</v>
      </c>
    </row>
    <row r="38" spans="1:9" ht="14.25">
      <c r="A38" s="76" t="s">
        <v>242</v>
      </c>
      <c r="B38" s="153">
        <v>0</v>
      </c>
      <c r="C38" s="153">
        <v>0</v>
      </c>
      <c r="D38" s="153">
        <v>1</v>
      </c>
      <c r="E38" s="153">
        <v>0</v>
      </c>
      <c r="F38" s="153">
        <v>283</v>
      </c>
      <c r="G38" s="153">
        <v>0</v>
      </c>
      <c r="H38" s="92" t="s">
        <v>82</v>
      </c>
      <c r="I38" s="150">
        <v>17</v>
      </c>
    </row>
    <row r="39" spans="1:9" ht="15" thickBot="1">
      <c r="A39" s="76" t="s">
        <v>172</v>
      </c>
      <c r="B39" s="156">
        <v>13</v>
      </c>
      <c r="C39" s="153">
        <v>6</v>
      </c>
      <c r="D39" s="153">
        <v>32</v>
      </c>
      <c r="E39" s="153">
        <v>0</v>
      </c>
      <c r="F39" s="153">
        <v>0</v>
      </c>
      <c r="G39" s="153">
        <v>59</v>
      </c>
      <c r="H39" s="92" t="s">
        <v>82</v>
      </c>
      <c r="I39" s="251">
        <v>62</v>
      </c>
    </row>
    <row r="40" spans="1:16" ht="16.5" thickBot="1">
      <c r="A40" s="94" t="s">
        <v>285</v>
      </c>
      <c r="B40" s="128">
        <f>SUM(B37:G39)</f>
        <v>400</v>
      </c>
      <c r="C40" s="159"/>
      <c r="D40" s="159"/>
      <c r="E40" s="159"/>
      <c r="F40" s="159"/>
      <c r="G40" s="159"/>
      <c r="H40" s="222" t="s">
        <v>3</v>
      </c>
      <c r="I40" s="128">
        <f>SUM(I37:I39)</f>
        <v>81</v>
      </c>
      <c r="J40" s="261"/>
      <c r="K40" s="261"/>
      <c r="L40" s="42"/>
      <c r="M40" s="42"/>
      <c r="N40" s="42"/>
      <c r="O40" s="42"/>
      <c r="P40" s="42"/>
    </row>
    <row r="41" ht="12.75"/>
  </sheetData>
  <sheetProtection password="C482" sheet="1"/>
  <mergeCells count="14">
    <mergeCell ref="B17:I17"/>
    <mergeCell ref="B18:F18"/>
    <mergeCell ref="G9:G10"/>
    <mergeCell ref="G18:G19"/>
    <mergeCell ref="C1:D1"/>
    <mergeCell ref="A5:E5"/>
    <mergeCell ref="A34:A35"/>
    <mergeCell ref="B34:I34"/>
    <mergeCell ref="B35:F35"/>
    <mergeCell ref="G35:G36"/>
    <mergeCell ref="A8:A9"/>
    <mergeCell ref="B8:I8"/>
    <mergeCell ref="B9:F9"/>
    <mergeCell ref="A17:A18"/>
  </mergeCells>
  <conditionalFormatting sqref="G3">
    <cfRule type="expression" priority="1" dxfId="2" stopIfTrue="1">
      <formula>G3&lt;=(F3*0.7)</formula>
    </cfRule>
    <cfRule type="expression" priority="2" dxfId="1" stopIfTrue="1">
      <formula>AND(G3&gt;(F3*0.7),(G3&lt;F3))</formula>
    </cfRule>
    <cfRule type="expression" priority="3" dxfId="0" stopIfTrue="1">
      <formula>(G3=F3)</formula>
    </cfRule>
  </conditionalFormatting>
  <printOptions/>
  <pageMargins left="0.1968503937007874" right="0.1968503937007874" top="0.7480314960629921" bottom="0.7480314960629921" header="0.31496062992125984" footer="0.31496062992125984"/>
  <pageSetup fitToHeight="1" fitToWidth="1" horizontalDpi="600" verticalDpi="600" orientation="landscape" paperSize="9" scale="58" r:id="rId1"/>
</worksheet>
</file>

<file path=xl/worksheets/sheet12.xml><?xml version="1.0" encoding="utf-8"?>
<worksheet xmlns="http://schemas.openxmlformats.org/spreadsheetml/2006/main" xmlns:r="http://schemas.openxmlformats.org/officeDocument/2006/relationships">
  <sheetPr>
    <pageSetUpPr fitToPage="1"/>
  </sheetPr>
  <dimension ref="A1:P43"/>
  <sheetViews>
    <sheetView showGridLines="0" tabSelected="1" zoomScale="80" zoomScaleNormal="80" zoomScalePageLayoutView="0" workbookViewId="0" topLeftCell="A1">
      <selection activeCell="A5" sqref="A5:G5"/>
    </sheetView>
  </sheetViews>
  <sheetFormatPr defaultColWidth="0" defaultRowHeight="14.25" zeroHeight="1"/>
  <cols>
    <col min="1" max="1" width="27.625" style="97" customWidth="1"/>
    <col min="2" max="13" width="18.625" style="97" customWidth="1"/>
    <col min="14" max="14" width="2.625" style="97" customWidth="1"/>
    <col min="15" max="17" width="18.625" style="97" hidden="1" customWidth="1"/>
    <col min="18" max="16384" width="0" style="97" hidden="1" customWidth="1"/>
  </cols>
  <sheetData>
    <row r="1" spans="3:4" ht="15.75">
      <c r="C1" s="326"/>
      <c r="D1" s="329"/>
    </row>
    <row r="2" spans="1:16" s="98" customFormat="1" ht="25.5">
      <c r="A2" s="165" t="s">
        <v>78</v>
      </c>
      <c r="B2" s="162" t="e">
        <f>#REF!</f>
        <v>#REF!</v>
      </c>
      <c r="D2" s="99"/>
      <c r="E2" s="99"/>
      <c r="F2" s="113" t="s">
        <v>218</v>
      </c>
      <c r="G2" s="113" t="s">
        <v>221</v>
      </c>
      <c r="N2" s="100"/>
      <c r="O2" s="100"/>
      <c r="P2" s="100"/>
    </row>
    <row r="3" spans="1:16" s="98" customFormat="1" ht="20.25">
      <c r="A3" s="116"/>
      <c r="B3" s="116"/>
      <c r="C3" s="257"/>
      <c r="D3" s="99"/>
      <c r="E3" s="99"/>
      <c r="F3" s="114">
        <v>50</v>
      </c>
      <c r="G3" s="114">
        <f>COUNT(B10:F11,B18:J19,B26:L27)</f>
        <v>50</v>
      </c>
      <c r="N3" s="100"/>
      <c r="O3" s="100"/>
      <c r="P3" s="100"/>
    </row>
    <row r="4" spans="1:16" s="98" customFormat="1" ht="20.25">
      <c r="A4" s="116" t="s">
        <v>120</v>
      </c>
      <c r="B4" s="116"/>
      <c r="C4" s="257"/>
      <c r="D4" s="99"/>
      <c r="E4" s="99"/>
      <c r="F4" s="99"/>
      <c r="G4" s="99"/>
      <c r="H4" s="99"/>
      <c r="I4" s="99"/>
      <c r="J4" s="100"/>
      <c r="L4" s="100"/>
      <c r="M4" s="100"/>
      <c r="N4" s="100"/>
      <c r="O4" s="100"/>
      <c r="P4" s="100"/>
    </row>
    <row r="5" spans="1:16" s="98" customFormat="1" ht="20.25">
      <c r="A5" s="383" t="s">
        <v>173</v>
      </c>
      <c r="B5" s="383"/>
      <c r="C5" s="383"/>
      <c r="D5" s="383"/>
      <c r="E5" s="383"/>
      <c r="F5" s="383"/>
      <c r="G5" s="383"/>
      <c r="H5" s="100"/>
      <c r="I5" s="100"/>
      <c r="J5" s="100"/>
      <c r="K5" s="100"/>
      <c r="L5" s="100"/>
      <c r="M5" s="100"/>
      <c r="N5" s="100"/>
      <c r="O5" s="100"/>
      <c r="P5" s="100"/>
    </row>
    <row r="6" spans="1:16" s="98" customFormat="1" ht="20.25">
      <c r="A6" s="101" t="s">
        <v>84</v>
      </c>
      <c r="B6" s="116"/>
      <c r="C6" s="116"/>
      <c r="D6" s="116"/>
      <c r="E6" s="116"/>
      <c r="F6" s="100"/>
      <c r="G6" s="100"/>
      <c r="H6" s="100"/>
      <c r="I6" s="100"/>
      <c r="J6" s="100"/>
      <c r="K6" s="100"/>
      <c r="L6" s="100"/>
      <c r="M6" s="100"/>
      <c r="N6" s="100"/>
      <c r="O6" s="100"/>
      <c r="P6" s="100"/>
    </row>
    <row r="7" spans="1:16" s="104" customFormat="1" ht="15.75">
      <c r="A7" s="213"/>
      <c r="B7" s="102"/>
      <c r="C7" s="102"/>
      <c r="D7" s="102"/>
      <c r="E7" s="103"/>
      <c r="F7" s="103"/>
      <c r="G7" s="103"/>
      <c r="H7" s="103"/>
      <c r="I7" s="103"/>
      <c r="J7" s="103"/>
      <c r="K7" s="103"/>
      <c r="L7" s="103"/>
      <c r="M7" s="103"/>
      <c r="N7" s="103"/>
      <c r="O7" s="103"/>
      <c r="P7" s="103"/>
    </row>
    <row r="8" spans="1:7" ht="34.5" customHeight="1">
      <c r="A8" s="205" t="s">
        <v>75</v>
      </c>
      <c r="B8" s="384" t="s">
        <v>68</v>
      </c>
      <c r="C8" s="384"/>
      <c r="D8" s="385" t="s">
        <v>177</v>
      </c>
      <c r="E8" s="385"/>
      <c r="F8" s="385"/>
      <c r="G8" s="380" t="s">
        <v>3</v>
      </c>
    </row>
    <row r="9" spans="1:7" ht="60.75" thickBot="1">
      <c r="A9" s="206" t="s">
        <v>56</v>
      </c>
      <c r="B9" s="287" t="s">
        <v>89</v>
      </c>
      <c r="C9" s="287" t="s">
        <v>174</v>
      </c>
      <c r="D9" s="207" t="s">
        <v>175</v>
      </c>
      <c r="E9" s="207" t="s">
        <v>176</v>
      </c>
      <c r="F9" s="207" t="s">
        <v>54</v>
      </c>
      <c r="G9" s="386"/>
    </row>
    <row r="10" spans="1:7" ht="14.25" customHeight="1">
      <c r="A10" s="283" t="s">
        <v>210</v>
      </c>
      <c r="B10" s="288">
        <v>14</v>
      </c>
      <c r="C10" s="289">
        <v>3</v>
      </c>
      <c r="D10" s="285">
        <v>0</v>
      </c>
      <c r="E10" s="208">
        <v>0</v>
      </c>
      <c r="F10" s="294">
        <v>245</v>
      </c>
      <c r="G10" s="297">
        <f>SUM(B10:F10)</f>
        <v>262</v>
      </c>
    </row>
    <row r="11" spans="1:7" ht="15" thickBot="1">
      <c r="A11" s="284" t="s">
        <v>211</v>
      </c>
      <c r="B11" s="290">
        <v>21</v>
      </c>
      <c r="C11" s="291">
        <v>13</v>
      </c>
      <c r="D11" s="286">
        <v>0</v>
      </c>
      <c r="E11" s="210">
        <v>0</v>
      </c>
      <c r="F11" s="295">
        <v>342</v>
      </c>
      <c r="G11" s="298">
        <f>SUM(B11:F11)</f>
        <v>376</v>
      </c>
    </row>
    <row r="12" spans="1:7" ht="15.75" thickBot="1">
      <c r="A12" s="164" t="s">
        <v>3</v>
      </c>
      <c r="B12" s="292">
        <f>SUM(B10:B11)</f>
        <v>35</v>
      </c>
      <c r="C12" s="293">
        <f>SUM(C10:C11)</f>
        <v>16</v>
      </c>
      <c r="D12" s="239">
        <f>SUM(D10:D11)</f>
        <v>0</v>
      </c>
      <c r="E12" s="211">
        <f>SUM(E10:E11)</f>
        <v>0</v>
      </c>
      <c r="F12" s="211">
        <f>SUM(F10:F11)</f>
        <v>587</v>
      </c>
      <c r="G12" s="296">
        <f>SUM(B12:F12)</f>
        <v>638</v>
      </c>
    </row>
    <row r="13" spans="1:8" ht="14.25">
      <c r="A13" s="249" t="s">
        <v>298</v>
      </c>
      <c r="G13" s="105"/>
      <c r="H13" s="106"/>
    </row>
    <row r="14" spans="1:8" ht="14.25">
      <c r="A14" s="112"/>
      <c r="G14" s="106"/>
      <c r="H14" s="106"/>
    </row>
    <row r="15" ht="14.25">
      <c r="A15" s="112"/>
    </row>
    <row r="16" spans="1:11" ht="49.5" customHeight="1">
      <c r="A16" s="205" t="s">
        <v>76</v>
      </c>
      <c r="B16" s="382" t="s">
        <v>69</v>
      </c>
      <c r="C16" s="382"/>
      <c r="D16" s="382"/>
      <c r="E16" s="382"/>
      <c r="F16" s="382"/>
      <c r="G16" s="382"/>
      <c r="H16" s="382"/>
      <c r="I16" s="382"/>
      <c r="J16" s="382"/>
      <c r="K16" s="380" t="s">
        <v>286</v>
      </c>
    </row>
    <row r="17" spans="1:11" ht="144.75" customHeight="1" thickBot="1">
      <c r="A17" s="206" t="s">
        <v>56</v>
      </c>
      <c r="B17" s="207" t="s">
        <v>178</v>
      </c>
      <c r="C17" s="207" t="s">
        <v>195</v>
      </c>
      <c r="D17" s="207" t="s">
        <v>179</v>
      </c>
      <c r="E17" s="207" t="s">
        <v>180</v>
      </c>
      <c r="F17" s="207" t="s">
        <v>181</v>
      </c>
      <c r="G17" s="207" t="s">
        <v>182</v>
      </c>
      <c r="H17" s="207" t="s">
        <v>183</v>
      </c>
      <c r="I17" s="207" t="s">
        <v>184</v>
      </c>
      <c r="J17" s="207" t="s">
        <v>185</v>
      </c>
      <c r="K17" s="386"/>
    </row>
    <row r="18" spans="1:11" ht="14.25">
      <c r="A18" s="204" t="s">
        <v>210</v>
      </c>
      <c r="B18" s="208">
        <v>0</v>
      </c>
      <c r="C18" s="208">
        <v>1</v>
      </c>
      <c r="D18" s="208">
        <v>0</v>
      </c>
      <c r="E18" s="208">
        <v>216</v>
      </c>
      <c r="F18" s="208">
        <v>118</v>
      </c>
      <c r="G18" s="208">
        <v>10</v>
      </c>
      <c r="H18" s="208">
        <v>0</v>
      </c>
      <c r="I18" s="208">
        <v>0</v>
      </c>
      <c r="J18" s="294">
        <v>0</v>
      </c>
      <c r="K18" s="297">
        <f>SUM(B18:J18)</f>
        <v>345</v>
      </c>
    </row>
    <row r="19" spans="1:11" ht="15" thickBot="1">
      <c r="A19" s="111" t="s">
        <v>211</v>
      </c>
      <c r="B19" s="210">
        <v>0</v>
      </c>
      <c r="C19" s="210">
        <v>4</v>
      </c>
      <c r="D19" s="210">
        <v>0</v>
      </c>
      <c r="E19" s="210">
        <v>132</v>
      </c>
      <c r="F19" s="210">
        <v>99</v>
      </c>
      <c r="G19" s="210">
        <v>5</v>
      </c>
      <c r="H19" s="210">
        <v>0</v>
      </c>
      <c r="I19" s="210">
        <v>0</v>
      </c>
      <c r="J19" s="295">
        <v>0</v>
      </c>
      <c r="K19" s="300">
        <f>SUM(B19:J19)</f>
        <v>240</v>
      </c>
    </row>
    <row r="20" spans="1:11" ht="15.75" thickBot="1">
      <c r="A20" s="164" t="s">
        <v>3</v>
      </c>
      <c r="B20" s="211">
        <f>SUM(B18:B19)</f>
        <v>0</v>
      </c>
      <c r="C20" s="211">
        <f aca="true" t="shared" si="0" ref="C20:J20">SUM(C18:C19)</f>
        <v>5</v>
      </c>
      <c r="D20" s="211">
        <f t="shared" si="0"/>
        <v>0</v>
      </c>
      <c r="E20" s="211">
        <f t="shared" si="0"/>
        <v>348</v>
      </c>
      <c r="F20" s="211">
        <f t="shared" si="0"/>
        <v>217</v>
      </c>
      <c r="G20" s="211">
        <f t="shared" si="0"/>
        <v>15</v>
      </c>
      <c r="H20" s="211">
        <f t="shared" si="0"/>
        <v>0</v>
      </c>
      <c r="I20" s="211">
        <f t="shared" si="0"/>
        <v>0</v>
      </c>
      <c r="J20" s="240">
        <f t="shared" si="0"/>
        <v>0</v>
      </c>
      <c r="K20" s="301">
        <f>SUM(B20:J20)</f>
        <v>585</v>
      </c>
    </row>
    <row r="21" spans="1:11" ht="14.25">
      <c r="A21" s="249" t="s">
        <v>297</v>
      </c>
      <c r="K21" s="106"/>
    </row>
    <row r="22" spans="1:9" ht="14.25">
      <c r="A22" s="112"/>
      <c r="I22" s="106"/>
    </row>
    <row r="23" ht="14.25">
      <c r="A23" s="112"/>
    </row>
    <row r="24" spans="1:13" ht="49.5" customHeight="1">
      <c r="A24" s="205" t="s">
        <v>77</v>
      </c>
      <c r="B24" s="382" t="s">
        <v>283</v>
      </c>
      <c r="C24" s="382"/>
      <c r="D24" s="382"/>
      <c r="E24" s="382"/>
      <c r="F24" s="382"/>
      <c r="G24" s="382"/>
      <c r="H24" s="382"/>
      <c r="I24" s="382"/>
      <c r="J24" s="382"/>
      <c r="K24" s="382"/>
      <c r="L24" s="382"/>
      <c r="M24" s="380" t="s">
        <v>286</v>
      </c>
    </row>
    <row r="25" spans="1:13" ht="150" customHeight="1">
      <c r="A25" s="206" t="s">
        <v>56</v>
      </c>
      <c r="B25" s="207" t="s">
        <v>186</v>
      </c>
      <c r="C25" s="207" t="s">
        <v>187</v>
      </c>
      <c r="D25" s="207" t="s">
        <v>93</v>
      </c>
      <c r="E25" s="207" t="s">
        <v>188</v>
      </c>
      <c r="F25" s="207" t="s">
        <v>189</v>
      </c>
      <c r="G25" s="207" t="s">
        <v>190</v>
      </c>
      <c r="H25" s="207" t="s">
        <v>191</v>
      </c>
      <c r="I25" s="207" t="s">
        <v>192</v>
      </c>
      <c r="J25" s="207" t="s">
        <v>193</v>
      </c>
      <c r="K25" s="207" t="s">
        <v>194</v>
      </c>
      <c r="L25" s="207" t="s">
        <v>54</v>
      </c>
      <c r="M25" s="381"/>
    </row>
    <row r="26" spans="1:13" ht="14.25">
      <c r="A26" s="204" t="s">
        <v>210</v>
      </c>
      <c r="B26" s="208">
        <v>0</v>
      </c>
      <c r="C26" s="208">
        <v>0</v>
      </c>
      <c r="D26" s="208">
        <v>0</v>
      </c>
      <c r="E26" s="208">
        <v>0</v>
      </c>
      <c r="F26" s="208">
        <v>0</v>
      </c>
      <c r="G26" s="208">
        <v>0</v>
      </c>
      <c r="H26" s="208">
        <v>27</v>
      </c>
      <c r="I26" s="208">
        <v>4</v>
      </c>
      <c r="J26" s="208">
        <v>0</v>
      </c>
      <c r="K26" s="208">
        <v>0</v>
      </c>
      <c r="L26" s="208">
        <v>0</v>
      </c>
      <c r="M26" s="241">
        <f>SUM(B26:L26)</f>
        <v>31</v>
      </c>
    </row>
    <row r="27" spans="1:13" ht="15" thickBot="1">
      <c r="A27" s="111" t="s">
        <v>211</v>
      </c>
      <c r="B27" s="210">
        <v>0</v>
      </c>
      <c r="C27" s="210">
        <v>0</v>
      </c>
      <c r="D27" s="210">
        <v>0</v>
      </c>
      <c r="E27" s="210">
        <v>0</v>
      </c>
      <c r="F27" s="210">
        <v>0</v>
      </c>
      <c r="G27" s="210">
        <v>0</v>
      </c>
      <c r="H27" s="210">
        <v>16</v>
      </c>
      <c r="I27" s="210">
        <v>6</v>
      </c>
      <c r="J27" s="210">
        <v>0</v>
      </c>
      <c r="K27" s="210">
        <v>0</v>
      </c>
      <c r="L27" s="210">
        <v>0</v>
      </c>
      <c r="M27" s="209">
        <f>SUM(B27:L27)</f>
        <v>22</v>
      </c>
    </row>
    <row r="28" spans="1:13" ht="15.75" thickBot="1">
      <c r="A28" s="164" t="s">
        <v>3</v>
      </c>
      <c r="B28" s="211">
        <f>SUM(B26:B27)</f>
        <v>0</v>
      </c>
      <c r="C28" s="211">
        <f aca="true" t="shared" si="1" ref="C28:L28">SUM(C26:C27)</f>
        <v>0</v>
      </c>
      <c r="D28" s="211">
        <f t="shared" si="1"/>
        <v>0</v>
      </c>
      <c r="E28" s="211">
        <f t="shared" si="1"/>
        <v>0</v>
      </c>
      <c r="F28" s="211">
        <f t="shared" si="1"/>
        <v>0</v>
      </c>
      <c r="G28" s="211">
        <f t="shared" si="1"/>
        <v>0</v>
      </c>
      <c r="H28" s="211">
        <f t="shared" si="1"/>
        <v>43</v>
      </c>
      <c r="I28" s="211">
        <f t="shared" si="1"/>
        <v>10</v>
      </c>
      <c r="J28" s="211">
        <f t="shared" si="1"/>
        <v>0</v>
      </c>
      <c r="K28" s="211">
        <f t="shared" si="1"/>
        <v>0</v>
      </c>
      <c r="L28" s="211">
        <f t="shared" si="1"/>
        <v>0</v>
      </c>
      <c r="M28" s="122">
        <f>SUM(B28:L28)</f>
        <v>53</v>
      </c>
    </row>
    <row r="29" ht="14.25">
      <c r="M29" s="105"/>
    </row>
    <row r="30" ht="12.75" hidden="1"/>
    <row r="31" ht="12.75" hidden="1"/>
    <row r="32" ht="12.75" hidden="1"/>
    <row r="33" ht="12.75" hidden="1"/>
    <row r="34" spans="1:2" ht="12.75" hidden="1">
      <c r="A34" s="107"/>
      <c r="B34" s="1"/>
    </row>
    <row r="35" spans="1:2" ht="12.75" hidden="1">
      <c r="A35" s="2"/>
      <c r="B35" s="1"/>
    </row>
    <row r="36" spans="1:2" ht="12.75" hidden="1">
      <c r="A36" s="107"/>
      <c r="B36" s="1"/>
    </row>
    <row r="37" spans="1:2" ht="12.75" hidden="1">
      <c r="A37" s="2"/>
      <c r="B37" s="1"/>
    </row>
    <row r="38" spans="1:2" ht="12.75" hidden="1">
      <c r="A38" s="107"/>
      <c r="B38" s="1"/>
    </row>
    <row r="39" spans="1:2" ht="12.75" hidden="1">
      <c r="A39" s="107"/>
      <c r="B39" s="1"/>
    </row>
    <row r="40" spans="1:2" ht="12.75" hidden="1">
      <c r="A40" s="107"/>
      <c r="B40" s="1"/>
    </row>
    <row r="41" spans="1:2" ht="12.75" hidden="1">
      <c r="A41" s="107"/>
      <c r="B41" s="1"/>
    </row>
    <row r="42" spans="1:2" ht="12.75" hidden="1">
      <c r="A42" s="107"/>
      <c r="B42" s="1"/>
    </row>
    <row r="43" ht="12.75" hidden="1">
      <c r="B43" s="3"/>
    </row>
  </sheetData>
  <sheetProtection password="C482" sheet="1"/>
  <mergeCells count="9">
    <mergeCell ref="M24:M25"/>
    <mergeCell ref="C1:D1"/>
    <mergeCell ref="B24:L24"/>
    <mergeCell ref="A5:G5"/>
    <mergeCell ref="B8:C8"/>
    <mergeCell ref="D8:F8"/>
    <mergeCell ref="B16:J16"/>
    <mergeCell ref="G8:G9"/>
    <mergeCell ref="K16:K17"/>
  </mergeCells>
  <conditionalFormatting sqref="G3">
    <cfRule type="expression" priority="1" dxfId="2" stopIfTrue="1">
      <formula>G3&lt;=(F3*0.7)</formula>
    </cfRule>
    <cfRule type="expression" priority="2" dxfId="1" stopIfTrue="1">
      <formula>AND(G3&gt;(F3*0.7),(G3&lt;F3))</formula>
    </cfRule>
    <cfRule type="expression" priority="3" dxfId="0" stopIfTrue="1">
      <formula>(G3=F3)</formula>
    </cfRule>
  </conditionalFormatting>
  <printOptions/>
  <pageMargins left="0.31496062992125984" right="0.31496062992125984" top="0.7480314960629921" bottom="0.7480314960629921" header="0.4330708661417323" footer="0.31496062992125984"/>
  <pageSetup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W65"/>
  <sheetViews>
    <sheetView showGridLines="0" zoomScale="80" zoomScaleNormal="80" zoomScalePageLayoutView="0" workbookViewId="0" topLeftCell="A1">
      <selection activeCell="J14" activeCellId="1" sqref="D14:G14 J14"/>
    </sheetView>
  </sheetViews>
  <sheetFormatPr defaultColWidth="0" defaultRowHeight="14.25" zeroHeight="1"/>
  <cols>
    <col min="1" max="1" width="43.125" style="4" customWidth="1"/>
    <col min="2" max="11" width="18.625" style="4" customWidth="1"/>
    <col min="12" max="12" width="2.625" style="4" customWidth="1"/>
    <col min="13" max="16384" width="0" style="4" hidden="1" customWidth="1"/>
  </cols>
  <sheetData>
    <row r="1" spans="3:4" ht="15.75">
      <c r="C1" s="326"/>
      <c r="D1" s="329"/>
    </row>
    <row r="2" spans="1:9" ht="25.5">
      <c r="A2" s="7" t="s">
        <v>103</v>
      </c>
      <c r="B2" s="160" t="e">
        <f>#REF!</f>
        <v>#REF!</v>
      </c>
      <c r="D2" s="24"/>
      <c r="E2" s="24"/>
      <c r="F2" s="24"/>
      <c r="G2" s="24"/>
      <c r="H2" s="113" t="s">
        <v>218</v>
      </c>
      <c r="I2" s="113" t="s">
        <v>221</v>
      </c>
    </row>
    <row r="3" spans="1:9" ht="20.25">
      <c r="A3" s="7"/>
      <c r="B3" s="7"/>
      <c r="C3" s="257"/>
      <c r="D3" s="24"/>
      <c r="E3" s="24"/>
      <c r="F3" s="24"/>
      <c r="G3" s="24"/>
      <c r="H3" s="114">
        <v>258</v>
      </c>
      <c r="I3" s="114">
        <f>COUNT(B10:J13,B20:J30,B37:J47,B54:J55,B62:D63)</f>
        <v>258</v>
      </c>
    </row>
    <row r="4" spans="1:9" ht="20.25">
      <c r="A4" s="7" t="s">
        <v>109</v>
      </c>
      <c r="B4" s="7"/>
      <c r="C4" s="257"/>
      <c r="D4" s="24"/>
      <c r="E4" s="24"/>
      <c r="F4" s="24"/>
      <c r="G4" s="24"/>
      <c r="H4" s="24"/>
      <c r="I4" s="24"/>
    </row>
    <row r="5" spans="1:7" ht="36.75" customHeight="1">
      <c r="A5" s="330" t="s">
        <v>138</v>
      </c>
      <c r="B5" s="331"/>
      <c r="C5" s="331"/>
      <c r="D5" s="331"/>
      <c r="E5" s="331"/>
      <c r="F5" s="331"/>
      <c r="G5" s="258"/>
    </row>
    <row r="6" ht="15.75">
      <c r="A6" s="12" t="s">
        <v>84</v>
      </c>
    </row>
    <row r="7" ht="12.75"/>
    <row r="8" spans="1:11" ht="34.5" customHeight="1">
      <c r="A8" s="130" t="s">
        <v>212</v>
      </c>
      <c r="B8" s="334" t="s">
        <v>9</v>
      </c>
      <c r="C8" s="335"/>
      <c r="D8" s="335"/>
      <c r="E8" s="335"/>
      <c r="F8" s="335"/>
      <c r="G8" s="335"/>
      <c r="H8" s="335"/>
      <c r="I8" s="335"/>
      <c r="J8" s="335"/>
      <c r="K8" s="129"/>
    </row>
    <row r="9" spans="1:11" ht="75" customHeight="1">
      <c r="A9" s="262" t="s">
        <v>227</v>
      </c>
      <c r="B9" s="179" t="s">
        <v>134</v>
      </c>
      <c r="C9" s="138" t="s">
        <v>135</v>
      </c>
      <c r="D9" s="138" t="s">
        <v>136</v>
      </c>
      <c r="E9" s="192" t="s">
        <v>57</v>
      </c>
      <c r="F9" s="192" t="s">
        <v>126</v>
      </c>
      <c r="G9" s="192" t="s">
        <v>292</v>
      </c>
      <c r="H9" s="139" t="s">
        <v>293</v>
      </c>
      <c r="I9" s="140" t="s">
        <v>294</v>
      </c>
      <c r="J9" s="192" t="s">
        <v>295</v>
      </c>
      <c r="K9" s="141" t="s">
        <v>3</v>
      </c>
    </row>
    <row r="10" spans="1:11" ht="14.25">
      <c r="A10" s="25" t="s">
        <v>7</v>
      </c>
      <c r="B10" s="145">
        <v>0</v>
      </c>
      <c r="C10" s="146">
        <v>0</v>
      </c>
      <c r="D10" s="146">
        <v>0</v>
      </c>
      <c r="E10" s="145">
        <v>0</v>
      </c>
      <c r="F10" s="145">
        <v>0</v>
      </c>
      <c r="G10" s="145">
        <v>0</v>
      </c>
      <c r="H10" s="145">
        <v>0</v>
      </c>
      <c r="I10" s="145">
        <v>0</v>
      </c>
      <c r="J10" s="145">
        <v>0</v>
      </c>
      <c r="K10" s="118">
        <f>SUM(B10:J10)</f>
        <v>0</v>
      </c>
    </row>
    <row r="11" spans="1:11" ht="14.25">
      <c r="A11" s="25" t="s">
        <v>8</v>
      </c>
      <c r="B11" s="145">
        <v>40</v>
      </c>
      <c r="C11" s="146">
        <v>0</v>
      </c>
      <c r="D11" s="146">
        <v>40</v>
      </c>
      <c r="E11" s="145">
        <v>0</v>
      </c>
      <c r="F11" s="145">
        <v>0</v>
      </c>
      <c r="G11" s="145">
        <v>0</v>
      </c>
      <c r="H11" s="145">
        <v>12</v>
      </c>
      <c r="I11" s="145">
        <v>0</v>
      </c>
      <c r="J11" s="145">
        <v>61</v>
      </c>
      <c r="K11" s="118">
        <f>SUM(B11:J11)</f>
        <v>153</v>
      </c>
    </row>
    <row r="12" spans="1:11" ht="14.25">
      <c r="A12" s="26" t="s">
        <v>10</v>
      </c>
      <c r="B12" s="145">
        <v>0</v>
      </c>
      <c r="C12" s="146">
        <v>0</v>
      </c>
      <c r="D12" s="146">
        <v>0</v>
      </c>
      <c r="E12" s="145">
        <v>0</v>
      </c>
      <c r="F12" s="145">
        <v>0</v>
      </c>
      <c r="G12" s="145">
        <v>0</v>
      </c>
      <c r="H12" s="145">
        <v>0</v>
      </c>
      <c r="I12" s="145">
        <v>0</v>
      </c>
      <c r="J12" s="145">
        <v>0</v>
      </c>
      <c r="K12" s="118">
        <f>SUM(B12:J12)</f>
        <v>0</v>
      </c>
    </row>
    <row r="13" spans="1:11" ht="15" thickBot="1">
      <c r="A13" s="25" t="s">
        <v>11</v>
      </c>
      <c r="B13" s="145">
        <v>200</v>
      </c>
      <c r="C13" s="146">
        <v>0</v>
      </c>
      <c r="D13" s="248">
        <v>254</v>
      </c>
      <c r="E13" s="218">
        <v>0</v>
      </c>
      <c r="F13" s="218">
        <v>0</v>
      </c>
      <c r="G13" s="218">
        <v>0</v>
      </c>
      <c r="H13" s="145">
        <v>147</v>
      </c>
      <c r="I13" s="145">
        <v>0</v>
      </c>
      <c r="J13" s="218">
        <v>368</v>
      </c>
      <c r="K13" s="118">
        <f>SUM(B13:J13)</f>
        <v>969</v>
      </c>
    </row>
    <row r="14" spans="1:11" ht="15.75" thickBot="1">
      <c r="A14" s="15" t="s">
        <v>3</v>
      </c>
      <c r="B14" s="118">
        <f>SUM(B10:B13)</f>
        <v>240</v>
      </c>
      <c r="C14" s="118">
        <f aca="true" t="shared" si="0" ref="C14:K14">SUM(C10:C13)</f>
        <v>0</v>
      </c>
      <c r="D14" s="319">
        <f t="shared" si="0"/>
        <v>294</v>
      </c>
      <c r="E14" s="320">
        <f t="shared" si="0"/>
        <v>0</v>
      </c>
      <c r="F14" s="320">
        <f t="shared" si="0"/>
        <v>0</v>
      </c>
      <c r="G14" s="321">
        <f t="shared" si="0"/>
        <v>0</v>
      </c>
      <c r="H14" s="118">
        <f t="shared" si="0"/>
        <v>159</v>
      </c>
      <c r="I14" s="118">
        <f t="shared" si="0"/>
        <v>0</v>
      </c>
      <c r="J14" s="299">
        <f t="shared" si="0"/>
        <v>429</v>
      </c>
      <c r="K14" s="118">
        <f t="shared" si="0"/>
        <v>1122</v>
      </c>
    </row>
    <row r="15" spans="2:23" s="16" customFormat="1" ht="14.25" customHeight="1">
      <c r="B15" s="263"/>
      <c r="C15" s="265" t="s">
        <v>222</v>
      </c>
      <c r="D15" s="5"/>
      <c r="E15" s="256"/>
      <c r="K15" s="256"/>
      <c r="L15" s="256"/>
      <c r="M15" s="256"/>
      <c r="N15" s="256"/>
      <c r="O15" s="256"/>
      <c r="P15" s="256"/>
      <c r="Q15" s="256"/>
      <c r="R15" s="256"/>
      <c r="S15" s="256"/>
      <c r="T15" s="256"/>
      <c r="U15" s="256"/>
      <c r="V15" s="256"/>
      <c r="W15" s="256"/>
    </row>
    <row r="16" spans="2:23" s="16" customFormat="1" ht="15.75">
      <c r="B16" s="263"/>
      <c r="C16" s="249" t="s">
        <v>301</v>
      </c>
      <c r="D16" s="5"/>
      <c r="E16" s="256"/>
      <c r="K16" s="256"/>
      <c r="L16" s="256"/>
      <c r="M16" s="256"/>
      <c r="N16" s="256"/>
      <c r="O16" s="256"/>
      <c r="P16" s="256"/>
      <c r="Q16" s="256"/>
      <c r="R16" s="256"/>
      <c r="S16" s="256"/>
      <c r="T16" s="256"/>
      <c r="U16" s="256"/>
      <c r="V16" s="256"/>
      <c r="W16" s="256"/>
    </row>
    <row r="17" spans="1:7" s="5" customFormat="1" ht="15">
      <c r="A17" s="23"/>
      <c r="G17" s="27"/>
    </row>
    <row r="18" spans="1:11" ht="52.5" customHeight="1">
      <c r="A18" s="130" t="s">
        <v>213</v>
      </c>
      <c r="B18" s="334" t="s">
        <v>9</v>
      </c>
      <c r="C18" s="335"/>
      <c r="D18" s="335"/>
      <c r="E18" s="335"/>
      <c r="F18" s="335"/>
      <c r="G18" s="335"/>
      <c r="H18" s="335"/>
      <c r="I18" s="335"/>
      <c r="J18" s="335"/>
      <c r="K18" s="129"/>
    </row>
    <row r="19" spans="1:11" ht="75" customHeight="1">
      <c r="A19" s="262" t="s">
        <v>234</v>
      </c>
      <c r="B19" s="179" t="s">
        <v>134</v>
      </c>
      <c r="C19" s="138" t="s">
        <v>135</v>
      </c>
      <c r="D19" s="138" t="s">
        <v>136</v>
      </c>
      <c r="E19" s="192" t="s">
        <v>57</v>
      </c>
      <c r="F19" s="192" t="s">
        <v>126</v>
      </c>
      <c r="G19" s="192" t="s">
        <v>292</v>
      </c>
      <c r="H19" s="139" t="s">
        <v>293</v>
      </c>
      <c r="I19" s="140" t="s">
        <v>294</v>
      </c>
      <c r="J19" s="192" t="s">
        <v>295</v>
      </c>
      <c r="K19" s="141" t="s">
        <v>3</v>
      </c>
    </row>
    <row r="20" spans="1:11" ht="14.25">
      <c r="A20" s="28" t="s">
        <v>238</v>
      </c>
      <c r="B20" s="145">
        <v>1</v>
      </c>
      <c r="C20" s="146">
        <v>0</v>
      </c>
      <c r="D20" s="146">
        <v>1</v>
      </c>
      <c r="E20" s="145">
        <v>0</v>
      </c>
      <c r="F20" s="145">
        <v>0</v>
      </c>
      <c r="G20" s="145">
        <v>0</v>
      </c>
      <c r="H20" s="145">
        <v>0</v>
      </c>
      <c r="I20" s="145">
        <v>0</v>
      </c>
      <c r="J20" s="145">
        <v>4</v>
      </c>
      <c r="K20" s="118">
        <f>SUM(B20:J20)</f>
        <v>6</v>
      </c>
    </row>
    <row r="21" spans="1:11" ht="14.25">
      <c r="A21" s="28" t="s">
        <v>128</v>
      </c>
      <c r="B21" s="145">
        <v>17</v>
      </c>
      <c r="C21" s="146">
        <v>0</v>
      </c>
      <c r="D21" s="146">
        <v>21</v>
      </c>
      <c r="E21" s="145">
        <v>0</v>
      </c>
      <c r="F21" s="145">
        <v>0</v>
      </c>
      <c r="G21" s="145">
        <v>0</v>
      </c>
      <c r="H21" s="145">
        <v>13</v>
      </c>
      <c r="I21" s="145">
        <v>0</v>
      </c>
      <c r="J21" s="145">
        <v>48</v>
      </c>
      <c r="K21" s="118">
        <f aca="true" t="shared" si="1" ref="K21:K31">SUM(B21:J21)</f>
        <v>99</v>
      </c>
    </row>
    <row r="22" spans="1:11" ht="14.25">
      <c r="A22" s="28" t="s">
        <v>129</v>
      </c>
      <c r="B22" s="145">
        <v>0</v>
      </c>
      <c r="C22" s="146">
        <v>0</v>
      </c>
      <c r="D22" s="146">
        <v>0</v>
      </c>
      <c r="E22" s="145">
        <v>0</v>
      </c>
      <c r="F22" s="145">
        <v>0</v>
      </c>
      <c r="G22" s="145">
        <v>0</v>
      </c>
      <c r="H22" s="145">
        <v>0</v>
      </c>
      <c r="I22" s="145">
        <v>0</v>
      </c>
      <c r="J22" s="145">
        <v>0</v>
      </c>
      <c r="K22" s="118">
        <f t="shared" si="1"/>
        <v>0</v>
      </c>
    </row>
    <row r="23" spans="1:11" ht="14.25">
      <c r="A23" s="28" t="s">
        <v>130</v>
      </c>
      <c r="B23" s="145">
        <v>0</v>
      </c>
      <c r="C23" s="146">
        <v>0</v>
      </c>
      <c r="D23" s="146">
        <v>0</v>
      </c>
      <c r="E23" s="145">
        <v>0</v>
      </c>
      <c r="F23" s="145">
        <v>0</v>
      </c>
      <c r="G23" s="145">
        <v>0</v>
      </c>
      <c r="H23" s="145">
        <v>0</v>
      </c>
      <c r="I23" s="145">
        <v>0</v>
      </c>
      <c r="J23" s="145">
        <v>0</v>
      </c>
      <c r="K23" s="118">
        <f t="shared" si="1"/>
        <v>0</v>
      </c>
    </row>
    <row r="24" spans="1:11" s="5" customFormat="1" ht="14.25">
      <c r="A24" s="28" t="s">
        <v>131</v>
      </c>
      <c r="B24" s="147">
        <v>0</v>
      </c>
      <c r="C24" s="146">
        <v>0</v>
      </c>
      <c r="D24" s="146">
        <v>0</v>
      </c>
      <c r="E24" s="145">
        <v>0</v>
      </c>
      <c r="F24" s="145">
        <v>0</v>
      </c>
      <c r="G24" s="145">
        <v>0</v>
      </c>
      <c r="H24" s="145">
        <v>0</v>
      </c>
      <c r="I24" s="145">
        <v>0</v>
      </c>
      <c r="J24" s="145">
        <v>0</v>
      </c>
      <c r="K24" s="118">
        <f t="shared" si="1"/>
        <v>0</v>
      </c>
    </row>
    <row r="25" spans="1:11" s="5" customFormat="1" ht="14.25">
      <c r="A25" s="28" t="s">
        <v>239</v>
      </c>
      <c r="B25" s="147">
        <v>0</v>
      </c>
      <c r="C25" s="146">
        <v>0</v>
      </c>
      <c r="D25" s="146">
        <v>0</v>
      </c>
      <c r="E25" s="145">
        <v>0</v>
      </c>
      <c r="F25" s="145">
        <v>0</v>
      </c>
      <c r="G25" s="145">
        <v>0</v>
      </c>
      <c r="H25" s="145">
        <v>0</v>
      </c>
      <c r="I25" s="145">
        <v>0</v>
      </c>
      <c r="J25" s="145">
        <v>0</v>
      </c>
      <c r="K25" s="118">
        <f t="shared" si="1"/>
        <v>0</v>
      </c>
    </row>
    <row r="26" spans="1:11" s="5" customFormat="1" ht="14.25">
      <c r="A26" s="28" t="s">
        <v>12</v>
      </c>
      <c r="B26" s="147">
        <v>0</v>
      </c>
      <c r="C26" s="146">
        <v>0</v>
      </c>
      <c r="D26" s="146">
        <v>0</v>
      </c>
      <c r="E26" s="145">
        <v>0</v>
      </c>
      <c r="F26" s="145">
        <v>0</v>
      </c>
      <c r="G26" s="145">
        <v>0</v>
      </c>
      <c r="H26" s="145">
        <v>0</v>
      </c>
      <c r="I26" s="145">
        <v>0</v>
      </c>
      <c r="J26" s="145">
        <v>0</v>
      </c>
      <c r="K26" s="118">
        <f t="shared" si="1"/>
        <v>0</v>
      </c>
    </row>
    <row r="27" spans="1:11" s="5" customFormat="1" ht="14.25">
      <c r="A27" s="28" t="s">
        <v>13</v>
      </c>
      <c r="B27" s="147">
        <v>0</v>
      </c>
      <c r="C27" s="146">
        <v>0</v>
      </c>
      <c r="D27" s="146">
        <v>0</v>
      </c>
      <c r="E27" s="145">
        <v>0</v>
      </c>
      <c r="F27" s="145">
        <v>0</v>
      </c>
      <c r="G27" s="145">
        <v>0</v>
      </c>
      <c r="H27" s="145">
        <v>0</v>
      </c>
      <c r="I27" s="145">
        <v>0</v>
      </c>
      <c r="J27" s="145">
        <v>0</v>
      </c>
      <c r="K27" s="118">
        <f t="shared" si="1"/>
        <v>0</v>
      </c>
    </row>
    <row r="28" spans="1:11" s="5" customFormat="1" ht="14.25">
      <c r="A28" s="28" t="s">
        <v>132</v>
      </c>
      <c r="B28" s="147">
        <v>0</v>
      </c>
      <c r="C28" s="146">
        <v>0</v>
      </c>
      <c r="D28" s="146">
        <v>0</v>
      </c>
      <c r="E28" s="145">
        <v>0</v>
      </c>
      <c r="F28" s="145">
        <v>0</v>
      </c>
      <c r="G28" s="145">
        <v>0</v>
      </c>
      <c r="H28" s="145">
        <v>0</v>
      </c>
      <c r="I28" s="145">
        <v>0</v>
      </c>
      <c r="J28" s="145">
        <v>0</v>
      </c>
      <c r="K28" s="118">
        <f t="shared" si="1"/>
        <v>0</v>
      </c>
    </row>
    <row r="29" spans="1:11" s="5" customFormat="1" ht="14.25">
      <c r="A29" s="28" t="s">
        <v>133</v>
      </c>
      <c r="B29" s="147">
        <v>0</v>
      </c>
      <c r="C29" s="146">
        <v>0</v>
      </c>
      <c r="D29" s="146">
        <v>0</v>
      </c>
      <c r="E29" s="145">
        <v>0</v>
      </c>
      <c r="F29" s="145">
        <v>0</v>
      </c>
      <c r="G29" s="145">
        <v>0</v>
      </c>
      <c r="H29" s="145">
        <v>0</v>
      </c>
      <c r="I29" s="145">
        <v>0</v>
      </c>
      <c r="J29" s="145">
        <v>0</v>
      </c>
      <c r="K29" s="118">
        <f t="shared" si="1"/>
        <v>0</v>
      </c>
    </row>
    <row r="30" spans="1:11" s="5" customFormat="1" ht="15" thickBot="1">
      <c r="A30" s="28" t="s">
        <v>91</v>
      </c>
      <c r="B30" s="147">
        <v>0</v>
      </c>
      <c r="C30" s="146">
        <v>0</v>
      </c>
      <c r="D30" s="248">
        <v>0</v>
      </c>
      <c r="E30" s="145">
        <v>0</v>
      </c>
      <c r="F30" s="145">
        <v>0</v>
      </c>
      <c r="G30" s="145">
        <v>0</v>
      </c>
      <c r="H30" s="145">
        <v>0</v>
      </c>
      <c r="I30" s="145">
        <v>0</v>
      </c>
      <c r="J30" s="145">
        <v>0</v>
      </c>
      <c r="K30" s="118">
        <f t="shared" si="1"/>
        <v>0</v>
      </c>
    </row>
    <row r="31" spans="1:11" s="5" customFormat="1" ht="15.75" thickBot="1">
      <c r="A31" s="15" t="s">
        <v>3</v>
      </c>
      <c r="B31" s="118">
        <f>SUM(B20:B30)</f>
        <v>18</v>
      </c>
      <c r="C31" s="118">
        <f aca="true" t="shared" si="2" ref="C31:J31">SUM(C20:C30)</f>
        <v>0</v>
      </c>
      <c r="D31" s="319">
        <f t="shared" si="2"/>
        <v>22</v>
      </c>
      <c r="E31" s="320">
        <f t="shared" si="2"/>
        <v>0</v>
      </c>
      <c r="F31" s="320">
        <f t="shared" si="2"/>
        <v>0</v>
      </c>
      <c r="G31" s="321">
        <f t="shared" si="2"/>
        <v>0</v>
      </c>
      <c r="H31" s="118">
        <f t="shared" si="2"/>
        <v>13</v>
      </c>
      <c r="I31" s="118">
        <f t="shared" si="2"/>
        <v>0</v>
      </c>
      <c r="J31" s="299">
        <f t="shared" si="2"/>
        <v>52</v>
      </c>
      <c r="K31" s="118">
        <f t="shared" si="1"/>
        <v>105</v>
      </c>
    </row>
    <row r="32" spans="1:3" s="5" customFormat="1" ht="14.25">
      <c r="A32" s="29"/>
      <c r="B32" s="30"/>
      <c r="C32" s="265" t="s">
        <v>222</v>
      </c>
    </row>
    <row r="33" spans="1:4" s="5" customFormat="1" ht="15">
      <c r="A33" s="23"/>
      <c r="C33" s="249" t="s">
        <v>301</v>
      </c>
      <c r="D33" s="27"/>
    </row>
    <row r="34" spans="1:4" s="5" customFormat="1" ht="15">
      <c r="A34" s="23"/>
      <c r="D34" s="27"/>
    </row>
    <row r="35" spans="1:11" ht="52.5" customHeight="1">
      <c r="A35" s="130" t="s">
        <v>214</v>
      </c>
      <c r="B35" s="334" t="s">
        <v>9</v>
      </c>
      <c r="C35" s="334"/>
      <c r="D35" s="334"/>
      <c r="E35" s="334"/>
      <c r="F35" s="334"/>
      <c r="G35" s="334"/>
      <c r="H35" s="334"/>
      <c r="I35" s="336"/>
      <c r="J35" s="336"/>
      <c r="K35" s="129"/>
    </row>
    <row r="36" spans="1:11" ht="75" customHeight="1">
      <c r="A36" s="262" t="s">
        <v>235</v>
      </c>
      <c r="B36" s="179" t="s">
        <v>134</v>
      </c>
      <c r="C36" s="138" t="s">
        <v>135</v>
      </c>
      <c r="D36" s="138" t="s">
        <v>136</v>
      </c>
      <c r="E36" s="192" t="s">
        <v>57</v>
      </c>
      <c r="F36" s="192" t="s">
        <v>126</v>
      </c>
      <c r="G36" s="192" t="s">
        <v>292</v>
      </c>
      <c r="H36" s="139" t="s">
        <v>293</v>
      </c>
      <c r="I36" s="140" t="s">
        <v>294</v>
      </c>
      <c r="J36" s="192" t="s">
        <v>295</v>
      </c>
      <c r="K36" s="141" t="s">
        <v>3</v>
      </c>
    </row>
    <row r="37" spans="1:11" ht="14.25">
      <c r="A37" s="28" t="s">
        <v>238</v>
      </c>
      <c r="B37" s="145">
        <v>15</v>
      </c>
      <c r="C37" s="146">
        <v>0</v>
      </c>
      <c r="D37" s="146">
        <v>20</v>
      </c>
      <c r="E37" s="145">
        <v>0</v>
      </c>
      <c r="F37" s="145">
        <v>0</v>
      </c>
      <c r="G37" s="145">
        <v>0</v>
      </c>
      <c r="H37" s="145">
        <v>12</v>
      </c>
      <c r="I37" s="145">
        <v>0</v>
      </c>
      <c r="J37" s="145">
        <v>35</v>
      </c>
      <c r="K37" s="118">
        <f>SUM(B37:J37)</f>
        <v>82</v>
      </c>
    </row>
    <row r="38" spans="1:11" ht="14.25">
      <c r="A38" s="28" t="s">
        <v>128</v>
      </c>
      <c r="B38" s="145">
        <v>207</v>
      </c>
      <c r="C38" s="146">
        <v>0</v>
      </c>
      <c r="D38" s="146">
        <v>252</v>
      </c>
      <c r="E38" s="145">
        <v>0</v>
      </c>
      <c r="F38" s="145">
        <v>0</v>
      </c>
      <c r="G38" s="145">
        <v>0</v>
      </c>
      <c r="H38" s="145">
        <v>134</v>
      </c>
      <c r="I38" s="145">
        <v>0</v>
      </c>
      <c r="J38" s="145">
        <v>342</v>
      </c>
      <c r="K38" s="118">
        <f aca="true" t="shared" si="3" ref="K38:K48">SUM(B38:J38)</f>
        <v>935</v>
      </c>
    </row>
    <row r="39" spans="1:11" ht="14.25">
      <c r="A39" s="28" t="s">
        <v>129</v>
      </c>
      <c r="B39" s="145">
        <v>0</v>
      </c>
      <c r="C39" s="146">
        <v>0</v>
      </c>
      <c r="D39" s="146">
        <v>0</v>
      </c>
      <c r="E39" s="145">
        <v>0</v>
      </c>
      <c r="F39" s="145">
        <v>0</v>
      </c>
      <c r="G39" s="145">
        <v>0</v>
      </c>
      <c r="H39" s="145">
        <v>0</v>
      </c>
      <c r="I39" s="145">
        <v>0</v>
      </c>
      <c r="J39" s="145">
        <v>0</v>
      </c>
      <c r="K39" s="118">
        <f t="shared" si="3"/>
        <v>0</v>
      </c>
    </row>
    <row r="40" spans="1:11" ht="14.25">
      <c r="A40" s="28" t="s">
        <v>130</v>
      </c>
      <c r="B40" s="145">
        <v>0</v>
      </c>
      <c r="C40" s="146">
        <v>0</v>
      </c>
      <c r="D40" s="146">
        <v>0</v>
      </c>
      <c r="E40" s="145">
        <v>0</v>
      </c>
      <c r="F40" s="145">
        <v>0</v>
      </c>
      <c r="G40" s="145">
        <v>0</v>
      </c>
      <c r="H40" s="145">
        <v>0</v>
      </c>
      <c r="I40" s="145">
        <v>0</v>
      </c>
      <c r="J40" s="145">
        <v>0</v>
      </c>
      <c r="K40" s="118">
        <f t="shared" si="3"/>
        <v>0</v>
      </c>
    </row>
    <row r="41" spans="1:11" s="5" customFormat="1" ht="14.25">
      <c r="A41" s="28" t="s">
        <v>131</v>
      </c>
      <c r="B41" s="147">
        <v>0</v>
      </c>
      <c r="C41" s="146">
        <v>0</v>
      </c>
      <c r="D41" s="146">
        <v>0</v>
      </c>
      <c r="E41" s="145">
        <v>0</v>
      </c>
      <c r="F41" s="145">
        <v>0</v>
      </c>
      <c r="G41" s="145">
        <v>0</v>
      </c>
      <c r="H41" s="145">
        <v>0</v>
      </c>
      <c r="I41" s="145">
        <v>0</v>
      </c>
      <c r="J41" s="145">
        <v>0</v>
      </c>
      <c r="K41" s="118">
        <f t="shared" si="3"/>
        <v>0</v>
      </c>
    </row>
    <row r="42" spans="1:11" s="5" customFormat="1" ht="14.25">
      <c r="A42" s="28" t="s">
        <v>239</v>
      </c>
      <c r="B42" s="147">
        <v>0</v>
      </c>
      <c r="C42" s="146">
        <v>0</v>
      </c>
      <c r="D42" s="146">
        <v>0</v>
      </c>
      <c r="E42" s="145">
        <v>0</v>
      </c>
      <c r="F42" s="145">
        <v>0</v>
      </c>
      <c r="G42" s="145">
        <v>0</v>
      </c>
      <c r="H42" s="145">
        <v>0</v>
      </c>
      <c r="I42" s="145">
        <v>0</v>
      </c>
      <c r="J42" s="145">
        <v>0</v>
      </c>
      <c r="K42" s="118">
        <f t="shared" si="3"/>
        <v>0</v>
      </c>
    </row>
    <row r="43" spans="1:11" s="5" customFormat="1" ht="14.25">
      <c r="A43" s="28" t="s">
        <v>12</v>
      </c>
      <c r="B43" s="147">
        <v>0</v>
      </c>
      <c r="C43" s="146">
        <v>0</v>
      </c>
      <c r="D43" s="146">
        <v>0</v>
      </c>
      <c r="E43" s="145">
        <v>0</v>
      </c>
      <c r="F43" s="145">
        <v>0</v>
      </c>
      <c r="G43" s="145">
        <v>0</v>
      </c>
      <c r="H43" s="145">
        <v>0</v>
      </c>
      <c r="I43" s="145">
        <v>0</v>
      </c>
      <c r="J43" s="145">
        <v>0</v>
      </c>
      <c r="K43" s="118">
        <f t="shared" si="3"/>
        <v>0</v>
      </c>
    </row>
    <row r="44" spans="1:11" s="5" customFormat="1" ht="14.25">
      <c r="A44" s="28" t="s">
        <v>13</v>
      </c>
      <c r="B44" s="147">
        <v>0</v>
      </c>
      <c r="C44" s="146">
        <v>0</v>
      </c>
      <c r="D44" s="146">
        <v>0</v>
      </c>
      <c r="E44" s="145">
        <v>0</v>
      </c>
      <c r="F44" s="145">
        <v>0</v>
      </c>
      <c r="G44" s="145">
        <v>0</v>
      </c>
      <c r="H44" s="145">
        <v>0</v>
      </c>
      <c r="I44" s="145">
        <v>0</v>
      </c>
      <c r="J44" s="145">
        <v>0</v>
      </c>
      <c r="K44" s="118">
        <f t="shared" si="3"/>
        <v>0</v>
      </c>
    </row>
    <row r="45" spans="1:11" s="5" customFormat="1" ht="14.25">
      <c r="A45" s="28" t="s">
        <v>132</v>
      </c>
      <c r="B45" s="147">
        <v>0</v>
      </c>
      <c r="C45" s="146">
        <v>0</v>
      </c>
      <c r="D45" s="146">
        <v>0</v>
      </c>
      <c r="E45" s="145">
        <v>0</v>
      </c>
      <c r="F45" s="145">
        <v>0</v>
      </c>
      <c r="G45" s="145">
        <v>0</v>
      </c>
      <c r="H45" s="145">
        <v>0</v>
      </c>
      <c r="I45" s="145">
        <v>0</v>
      </c>
      <c r="J45" s="145">
        <v>0</v>
      </c>
      <c r="K45" s="118">
        <f t="shared" si="3"/>
        <v>0</v>
      </c>
    </row>
    <row r="46" spans="1:11" s="5" customFormat="1" ht="14.25">
      <c r="A46" s="28" t="s">
        <v>133</v>
      </c>
      <c r="B46" s="147">
        <v>0</v>
      </c>
      <c r="C46" s="146">
        <v>0</v>
      </c>
      <c r="D46" s="146">
        <v>0</v>
      </c>
      <c r="E46" s="145">
        <v>0</v>
      </c>
      <c r="F46" s="145">
        <v>0</v>
      </c>
      <c r="G46" s="145">
        <v>0</v>
      </c>
      <c r="H46" s="145">
        <v>0</v>
      </c>
      <c r="I46" s="145">
        <v>0</v>
      </c>
      <c r="J46" s="145">
        <v>0</v>
      </c>
      <c r="K46" s="118">
        <f t="shared" si="3"/>
        <v>0</v>
      </c>
    </row>
    <row r="47" spans="1:11" s="5" customFormat="1" ht="15" thickBot="1">
      <c r="A47" s="28" t="s">
        <v>91</v>
      </c>
      <c r="B47" s="147">
        <v>0</v>
      </c>
      <c r="C47" s="146">
        <v>0</v>
      </c>
      <c r="D47" s="146">
        <v>0</v>
      </c>
      <c r="E47" s="145">
        <v>0</v>
      </c>
      <c r="F47" s="145">
        <v>0</v>
      </c>
      <c r="G47" s="145">
        <v>0</v>
      </c>
      <c r="H47" s="145">
        <v>0</v>
      </c>
      <c r="I47" s="145">
        <v>0</v>
      </c>
      <c r="J47" s="145">
        <v>0</v>
      </c>
      <c r="K47" s="118">
        <f t="shared" si="3"/>
        <v>0</v>
      </c>
    </row>
    <row r="48" spans="1:11" s="5" customFormat="1" ht="15.75" thickBot="1">
      <c r="A48" s="15" t="s">
        <v>3</v>
      </c>
      <c r="B48" s="118">
        <f>SUM(B37:B47)</f>
        <v>222</v>
      </c>
      <c r="C48" s="118">
        <f aca="true" t="shared" si="4" ref="C48:J48">SUM(C37:C47)</f>
        <v>0</v>
      </c>
      <c r="D48" s="319">
        <f t="shared" si="4"/>
        <v>272</v>
      </c>
      <c r="E48" s="320">
        <f t="shared" si="4"/>
        <v>0</v>
      </c>
      <c r="F48" s="320">
        <f t="shared" si="4"/>
        <v>0</v>
      </c>
      <c r="G48" s="321">
        <f t="shared" si="4"/>
        <v>0</v>
      </c>
      <c r="H48" s="118">
        <f t="shared" si="4"/>
        <v>146</v>
      </c>
      <c r="I48" s="118">
        <f t="shared" si="4"/>
        <v>0</v>
      </c>
      <c r="J48" s="299">
        <f t="shared" si="4"/>
        <v>377</v>
      </c>
      <c r="K48" s="118">
        <f t="shared" si="3"/>
        <v>1017</v>
      </c>
    </row>
    <row r="49" spans="1:3" s="5" customFormat="1" ht="14.25">
      <c r="A49" s="29"/>
      <c r="B49" s="30"/>
      <c r="C49" s="265" t="s">
        <v>222</v>
      </c>
    </row>
    <row r="50" spans="1:3" s="5" customFormat="1" ht="14.25">
      <c r="A50" s="29"/>
      <c r="B50" s="30"/>
      <c r="C50" s="249" t="s">
        <v>301</v>
      </c>
    </row>
    <row r="51" spans="1:2" s="5" customFormat="1" ht="14.25">
      <c r="A51" s="29"/>
      <c r="B51" s="30"/>
    </row>
    <row r="52" spans="1:11" ht="39.75" customHeight="1">
      <c r="A52" s="130" t="s">
        <v>215</v>
      </c>
      <c r="B52" s="334" t="s">
        <v>9</v>
      </c>
      <c r="C52" s="334"/>
      <c r="D52" s="334"/>
      <c r="E52" s="334"/>
      <c r="F52" s="334"/>
      <c r="G52" s="334"/>
      <c r="H52" s="334"/>
      <c r="I52" s="336"/>
      <c r="J52" s="336"/>
      <c r="K52" s="129"/>
    </row>
    <row r="53" spans="1:11" ht="75" customHeight="1">
      <c r="A53" s="262" t="s">
        <v>228</v>
      </c>
      <c r="B53" s="179" t="s">
        <v>134</v>
      </c>
      <c r="C53" s="138" t="s">
        <v>135</v>
      </c>
      <c r="D53" s="138" t="s">
        <v>136</v>
      </c>
      <c r="E53" s="192" t="s">
        <v>57</v>
      </c>
      <c r="F53" s="192" t="s">
        <v>126</v>
      </c>
      <c r="G53" s="192" t="s">
        <v>292</v>
      </c>
      <c r="H53" s="139" t="s">
        <v>293</v>
      </c>
      <c r="I53" s="140" t="s">
        <v>294</v>
      </c>
      <c r="J53" s="192" t="s">
        <v>295</v>
      </c>
      <c r="K53" s="141" t="s">
        <v>3</v>
      </c>
    </row>
    <row r="54" spans="1:11" ht="14.25">
      <c r="A54" s="25" t="s">
        <v>14</v>
      </c>
      <c r="B54" s="145">
        <v>168</v>
      </c>
      <c r="C54" s="146">
        <v>0</v>
      </c>
      <c r="D54" s="146">
        <v>186</v>
      </c>
      <c r="E54" s="145">
        <v>0</v>
      </c>
      <c r="F54" s="145">
        <v>0</v>
      </c>
      <c r="G54" s="145">
        <v>0</v>
      </c>
      <c r="H54" s="145">
        <v>103</v>
      </c>
      <c r="I54" s="145">
        <v>0</v>
      </c>
      <c r="J54" s="145">
        <v>318</v>
      </c>
      <c r="K54" s="118">
        <f>SUM(B54:J54)</f>
        <v>775</v>
      </c>
    </row>
    <row r="55" spans="1:11" ht="14.25">
      <c r="A55" s="25" t="s">
        <v>15</v>
      </c>
      <c r="B55" s="145">
        <v>72</v>
      </c>
      <c r="C55" s="146">
        <v>0</v>
      </c>
      <c r="D55" s="146">
        <v>108</v>
      </c>
      <c r="E55" s="145">
        <v>0</v>
      </c>
      <c r="F55" s="145">
        <v>0</v>
      </c>
      <c r="G55" s="145">
        <v>0</v>
      </c>
      <c r="H55" s="145">
        <v>56</v>
      </c>
      <c r="I55" s="145">
        <v>0</v>
      </c>
      <c r="J55" s="145">
        <v>111</v>
      </c>
      <c r="K55" s="118">
        <f>SUM(B55:J55)</f>
        <v>347</v>
      </c>
    </row>
    <row r="56" spans="1:11" ht="15">
      <c r="A56" s="15" t="s">
        <v>3</v>
      </c>
      <c r="B56" s="118">
        <f>SUM(B54:B55)</f>
        <v>240</v>
      </c>
      <c r="C56" s="118">
        <f aca="true" t="shared" si="5" ref="C56:J56">SUM(C54:C55)</f>
        <v>0</v>
      </c>
      <c r="D56" s="118">
        <f t="shared" si="5"/>
        <v>294</v>
      </c>
      <c r="E56" s="118">
        <f t="shared" si="5"/>
        <v>0</v>
      </c>
      <c r="F56" s="118">
        <f t="shared" si="5"/>
        <v>0</v>
      </c>
      <c r="G56" s="118">
        <f t="shared" si="5"/>
        <v>0</v>
      </c>
      <c r="H56" s="118">
        <f t="shared" si="5"/>
        <v>159</v>
      </c>
      <c r="I56" s="118">
        <f t="shared" si="5"/>
        <v>0</v>
      </c>
      <c r="J56" s="118">
        <f t="shared" si="5"/>
        <v>429</v>
      </c>
      <c r="K56" s="118">
        <f>SUM(B56:J56)</f>
        <v>1122</v>
      </c>
    </row>
    <row r="57" spans="1:7" s="5" customFormat="1" ht="15">
      <c r="A57" s="23"/>
      <c r="C57" s="265" t="s">
        <v>222</v>
      </c>
      <c r="G57" s="27"/>
    </row>
    <row r="58" spans="1:7" s="5" customFormat="1" ht="15">
      <c r="A58" s="23"/>
      <c r="G58" s="27"/>
    </row>
    <row r="59" spans="1:2" s="5" customFormat="1" ht="14.25">
      <c r="A59" s="29"/>
      <c r="B59" s="30"/>
    </row>
    <row r="60" spans="1:5" s="5" customFormat="1" ht="52.5" customHeight="1">
      <c r="A60" s="130" t="s">
        <v>216</v>
      </c>
      <c r="B60" s="332" t="s">
        <v>80</v>
      </c>
      <c r="C60" s="333"/>
      <c r="D60" s="333"/>
      <c r="E60" s="129"/>
    </row>
    <row r="61" spans="1:5" s="5" customFormat="1" ht="21" customHeight="1" thickBot="1">
      <c r="A61" s="262" t="s">
        <v>90</v>
      </c>
      <c r="B61" s="193" t="s">
        <v>16</v>
      </c>
      <c r="C61" s="244" t="s">
        <v>17</v>
      </c>
      <c r="D61" s="244" t="s">
        <v>18</v>
      </c>
      <c r="E61" s="141" t="s">
        <v>3</v>
      </c>
    </row>
    <row r="62" spans="1:5" s="5" customFormat="1" ht="14.25">
      <c r="A62" s="108" t="s">
        <v>198</v>
      </c>
      <c r="B62" s="243">
        <v>22</v>
      </c>
      <c r="C62" s="304">
        <v>0</v>
      </c>
      <c r="D62" s="305">
        <v>0</v>
      </c>
      <c r="E62" s="118">
        <f>SUM(B62:D62)</f>
        <v>22</v>
      </c>
    </row>
    <row r="63" spans="1:10" ht="15" thickBot="1">
      <c r="A63" s="22" t="s">
        <v>199</v>
      </c>
      <c r="B63" s="243">
        <v>257</v>
      </c>
      <c r="C63" s="306">
        <v>2</v>
      </c>
      <c r="D63" s="307">
        <v>13</v>
      </c>
      <c r="E63" s="118">
        <f>SUM(B63:D63)</f>
        <v>272</v>
      </c>
      <c r="J63" s="31"/>
    </row>
    <row r="64" spans="1:5" ht="15">
      <c r="A64" s="15" t="s">
        <v>3</v>
      </c>
      <c r="B64" s="118">
        <f>SUM(B62:B63)</f>
        <v>279</v>
      </c>
      <c r="C64" s="118">
        <f>SUM(C62:C63)</f>
        <v>2</v>
      </c>
      <c r="D64" s="118">
        <f>SUM(D62:D63)</f>
        <v>13</v>
      </c>
      <c r="E64" s="118">
        <f>SUM(E62:E63)</f>
        <v>294</v>
      </c>
    </row>
    <row r="65" ht="15" customHeight="1">
      <c r="A65" s="249" t="s">
        <v>299</v>
      </c>
    </row>
    <row r="66" ht="12.75"/>
  </sheetData>
  <sheetProtection password="C482" sheet="1" objects="1" scenarios="1"/>
  <mergeCells count="7">
    <mergeCell ref="C1:D1"/>
    <mergeCell ref="A5:F5"/>
    <mergeCell ref="B60:D60"/>
    <mergeCell ref="B8:J8"/>
    <mergeCell ref="B18:J18"/>
    <mergeCell ref="B35:J35"/>
    <mergeCell ref="B52:J52"/>
  </mergeCells>
  <conditionalFormatting sqref="I3">
    <cfRule type="expression" priority="1" dxfId="2" stopIfTrue="1">
      <formula>I3&lt;=(H3*0.7)</formula>
    </cfRule>
    <cfRule type="expression" priority="2" dxfId="1" stopIfTrue="1">
      <formula>AND(I3&gt;(H3*0.7),(I3&lt;H3))</formula>
    </cfRule>
    <cfRule type="expression" priority="3" dxfId="0" stopIfTrue="1">
      <formula>(I3=H3)</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3.xml><?xml version="1.0" encoding="utf-8"?>
<worksheet xmlns="http://schemas.openxmlformats.org/spreadsheetml/2006/main" xmlns:r="http://schemas.openxmlformats.org/officeDocument/2006/relationships">
  <sheetPr>
    <pageSetUpPr fitToPage="1"/>
  </sheetPr>
  <dimension ref="A1:W65"/>
  <sheetViews>
    <sheetView showGridLines="0" zoomScale="80" zoomScaleNormal="80" zoomScalePageLayoutView="0" workbookViewId="0" topLeftCell="A1">
      <selection activeCell="K13" sqref="K13"/>
    </sheetView>
  </sheetViews>
  <sheetFormatPr defaultColWidth="0" defaultRowHeight="14.25" zeroHeight="1"/>
  <cols>
    <col min="1" max="1" width="43.25390625" style="4" customWidth="1"/>
    <col min="2" max="11" width="18.625" style="4" customWidth="1"/>
    <col min="12" max="12" width="2.625" style="4" customWidth="1"/>
    <col min="13" max="16384" width="0" style="4" hidden="1" customWidth="1"/>
  </cols>
  <sheetData>
    <row r="1" spans="3:4" ht="15.75">
      <c r="C1" s="326"/>
      <c r="D1" s="327"/>
    </row>
    <row r="2" spans="1:9" ht="25.5">
      <c r="A2" s="6" t="s">
        <v>0</v>
      </c>
      <c r="B2" s="160" t="e">
        <f>#REF!</f>
        <v>#REF!</v>
      </c>
      <c r="D2" s="7"/>
      <c r="E2" s="7"/>
      <c r="F2" s="7"/>
      <c r="G2" s="7"/>
      <c r="H2" s="113" t="s">
        <v>218</v>
      </c>
      <c r="I2" s="113" t="s">
        <v>221</v>
      </c>
    </row>
    <row r="3" spans="1:9" ht="20.25">
      <c r="A3" s="6"/>
      <c r="B3" s="6"/>
      <c r="C3" s="257"/>
      <c r="D3" s="7"/>
      <c r="E3" s="7"/>
      <c r="F3" s="7"/>
      <c r="G3" s="7"/>
      <c r="H3" s="114">
        <v>249</v>
      </c>
      <c r="I3" s="114">
        <f>COUNT(B10:J12,B20:J30,B37:J47,B54:J55,B62:D63)</f>
        <v>249</v>
      </c>
    </row>
    <row r="4" spans="1:9" ht="20.25">
      <c r="A4" s="6" t="s">
        <v>110</v>
      </c>
      <c r="B4" s="6"/>
      <c r="C4" s="257"/>
      <c r="D4" s="7"/>
      <c r="E4" s="7"/>
      <c r="F4" s="7"/>
      <c r="G4" s="7"/>
      <c r="H4" s="7"/>
      <c r="I4" s="7"/>
    </row>
    <row r="5" spans="1:7" ht="35.25" customHeight="1">
      <c r="A5" s="330" t="s">
        <v>139</v>
      </c>
      <c r="B5" s="331"/>
      <c r="C5" s="331"/>
      <c r="D5" s="331"/>
      <c r="E5" s="331"/>
      <c r="F5" s="331"/>
      <c r="G5" s="258"/>
    </row>
    <row r="6" ht="15.75">
      <c r="A6" s="12" t="s">
        <v>84</v>
      </c>
    </row>
    <row r="7" ht="12.75"/>
    <row r="8" spans="1:11" ht="34.5" customHeight="1">
      <c r="A8" s="130" t="s">
        <v>212</v>
      </c>
      <c r="B8" s="334" t="s">
        <v>9</v>
      </c>
      <c r="C8" s="335"/>
      <c r="D8" s="335"/>
      <c r="E8" s="335"/>
      <c r="F8" s="335"/>
      <c r="G8" s="335"/>
      <c r="H8" s="335"/>
      <c r="I8" s="335"/>
      <c r="J8" s="335"/>
      <c r="K8" s="129"/>
    </row>
    <row r="9" spans="1:11" ht="75" customHeight="1">
      <c r="A9" s="262" t="s">
        <v>227</v>
      </c>
      <c r="B9" s="179" t="s">
        <v>134</v>
      </c>
      <c r="C9" s="138" t="s">
        <v>135</v>
      </c>
      <c r="D9" s="138" t="s">
        <v>136</v>
      </c>
      <c r="E9" s="192" t="s">
        <v>57</v>
      </c>
      <c r="F9" s="192" t="s">
        <v>126</v>
      </c>
      <c r="G9" s="192" t="s">
        <v>292</v>
      </c>
      <c r="H9" s="139" t="s">
        <v>293</v>
      </c>
      <c r="I9" s="140" t="s">
        <v>294</v>
      </c>
      <c r="J9" s="192" t="s">
        <v>295</v>
      </c>
      <c r="K9" s="141" t="s">
        <v>3</v>
      </c>
    </row>
    <row r="10" spans="1:11" ht="14.25">
      <c r="A10" s="25" t="s">
        <v>8</v>
      </c>
      <c r="B10" s="145">
        <v>0</v>
      </c>
      <c r="C10" s="146">
        <v>0</v>
      </c>
      <c r="D10" s="146">
        <v>0</v>
      </c>
      <c r="E10" s="145">
        <v>0</v>
      </c>
      <c r="F10" s="145">
        <v>0</v>
      </c>
      <c r="G10" s="145">
        <v>0</v>
      </c>
      <c r="H10" s="145">
        <v>0</v>
      </c>
      <c r="I10" s="145">
        <v>0</v>
      </c>
      <c r="J10" s="145">
        <v>0</v>
      </c>
      <c r="K10" s="118">
        <f>SUM(B10:J10)</f>
        <v>0</v>
      </c>
    </row>
    <row r="11" spans="1:11" ht="14.25">
      <c r="A11" s="26" t="s">
        <v>10</v>
      </c>
      <c r="B11" s="145">
        <v>0</v>
      </c>
      <c r="C11" s="146">
        <v>0</v>
      </c>
      <c r="D11" s="146">
        <v>0</v>
      </c>
      <c r="E11" s="145">
        <v>0</v>
      </c>
      <c r="F11" s="145">
        <v>0</v>
      </c>
      <c r="G11" s="145">
        <v>0</v>
      </c>
      <c r="H11" s="145">
        <v>0</v>
      </c>
      <c r="I11" s="145">
        <v>0</v>
      </c>
      <c r="J11" s="145">
        <v>0</v>
      </c>
      <c r="K11" s="118">
        <f>SUM(B11:J11)</f>
        <v>0</v>
      </c>
    </row>
    <row r="12" spans="1:11" ht="14.25">
      <c r="A12" s="25" t="s">
        <v>11</v>
      </c>
      <c r="B12" s="145">
        <v>0</v>
      </c>
      <c r="C12" s="146">
        <v>0</v>
      </c>
      <c r="D12" s="146">
        <v>0</v>
      </c>
      <c r="E12" s="145">
        <v>0</v>
      </c>
      <c r="F12" s="145">
        <v>0</v>
      </c>
      <c r="G12" s="145">
        <v>0</v>
      </c>
      <c r="H12" s="145">
        <v>0</v>
      </c>
      <c r="I12" s="145">
        <v>0</v>
      </c>
      <c r="J12" s="145">
        <v>0</v>
      </c>
      <c r="K12" s="118">
        <f>SUM(B12:J12)</f>
        <v>0</v>
      </c>
    </row>
    <row r="13" spans="1:11" ht="15">
      <c r="A13" s="15" t="s">
        <v>3</v>
      </c>
      <c r="B13" s="118">
        <f>SUM(B10:B12)</f>
        <v>0</v>
      </c>
      <c r="C13" s="118">
        <f aca="true" t="shared" si="0" ref="C13:K13">SUM(C10:C12)</f>
        <v>0</v>
      </c>
      <c r="D13" s="118">
        <f t="shared" si="0"/>
        <v>0</v>
      </c>
      <c r="E13" s="118">
        <f t="shared" si="0"/>
        <v>0</v>
      </c>
      <c r="F13" s="118">
        <f t="shared" si="0"/>
        <v>0</v>
      </c>
      <c r="G13" s="118">
        <f t="shared" si="0"/>
        <v>0</v>
      </c>
      <c r="H13" s="118">
        <f t="shared" si="0"/>
        <v>0</v>
      </c>
      <c r="I13" s="118">
        <f t="shared" si="0"/>
        <v>0</v>
      </c>
      <c r="J13" s="118">
        <f t="shared" si="0"/>
        <v>0</v>
      </c>
      <c r="K13" s="118">
        <f t="shared" si="0"/>
        <v>0</v>
      </c>
    </row>
    <row r="14" spans="2:23" s="16" customFormat="1" ht="14.25" customHeight="1">
      <c r="B14" s="263"/>
      <c r="C14" s="265" t="s">
        <v>222</v>
      </c>
      <c r="D14" s="5"/>
      <c r="E14" s="256"/>
      <c r="K14" s="256"/>
      <c r="L14" s="256"/>
      <c r="M14" s="256"/>
      <c r="N14" s="256"/>
      <c r="O14" s="256"/>
      <c r="P14" s="256"/>
      <c r="Q14" s="256"/>
      <c r="R14" s="256"/>
      <c r="S14" s="256"/>
      <c r="T14" s="256"/>
      <c r="U14" s="256"/>
      <c r="V14" s="256"/>
      <c r="W14" s="256"/>
    </row>
    <row r="15" spans="2:23" s="16" customFormat="1" ht="15.75">
      <c r="B15" s="263"/>
      <c r="C15" s="5"/>
      <c r="D15" s="27"/>
      <c r="E15" s="256"/>
      <c r="K15" s="256"/>
      <c r="L15" s="256"/>
      <c r="M15" s="256"/>
      <c r="N15" s="256"/>
      <c r="O15" s="256"/>
      <c r="P15" s="256"/>
      <c r="Q15" s="256"/>
      <c r="R15" s="256"/>
      <c r="S15" s="256"/>
      <c r="T15" s="256"/>
      <c r="U15" s="256"/>
      <c r="V15" s="256"/>
      <c r="W15" s="256"/>
    </row>
    <row r="16" spans="1:10" s="5" customFormat="1" ht="15">
      <c r="A16" s="23"/>
      <c r="B16" s="23"/>
      <c r="C16" s="23"/>
      <c r="D16" s="23"/>
      <c r="E16" s="23"/>
      <c r="F16" s="23"/>
      <c r="G16" s="23"/>
      <c r="H16" s="23"/>
      <c r="I16" s="23"/>
      <c r="J16" s="23"/>
    </row>
    <row r="17" spans="1:7" s="5" customFormat="1" ht="15">
      <c r="A17" s="23"/>
      <c r="G17" s="27"/>
    </row>
    <row r="18" spans="1:11" ht="52.5" customHeight="1">
      <c r="A18" s="130" t="s">
        <v>213</v>
      </c>
      <c r="B18" s="334" t="s">
        <v>9</v>
      </c>
      <c r="C18" s="335"/>
      <c r="D18" s="335"/>
      <c r="E18" s="335"/>
      <c r="F18" s="335"/>
      <c r="G18" s="335"/>
      <c r="H18" s="335"/>
      <c r="I18" s="335"/>
      <c r="J18" s="335"/>
      <c r="K18" s="129"/>
    </row>
    <row r="19" spans="1:11" ht="75" customHeight="1">
      <c r="A19" s="262" t="s">
        <v>234</v>
      </c>
      <c r="B19" s="179" t="s">
        <v>134</v>
      </c>
      <c r="C19" s="138" t="s">
        <v>135</v>
      </c>
      <c r="D19" s="138" t="s">
        <v>136</v>
      </c>
      <c r="E19" s="192" t="s">
        <v>57</v>
      </c>
      <c r="F19" s="192" t="s">
        <v>126</v>
      </c>
      <c r="G19" s="192" t="s">
        <v>292</v>
      </c>
      <c r="H19" s="139" t="s">
        <v>293</v>
      </c>
      <c r="I19" s="140" t="s">
        <v>294</v>
      </c>
      <c r="J19" s="192" t="s">
        <v>295</v>
      </c>
      <c r="K19" s="141" t="s">
        <v>3</v>
      </c>
    </row>
    <row r="20" spans="1:11" ht="14.25">
      <c r="A20" s="28" t="s">
        <v>238</v>
      </c>
      <c r="B20" s="145">
        <v>0</v>
      </c>
      <c r="C20" s="146">
        <v>0</v>
      </c>
      <c r="D20" s="146">
        <v>0</v>
      </c>
      <c r="E20" s="145">
        <v>0</v>
      </c>
      <c r="F20" s="145">
        <v>0</v>
      </c>
      <c r="G20" s="145">
        <v>0</v>
      </c>
      <c r="H20" s="145">
        <v>0</v>
      </c>
      <c r="I20" s="145">
        <v>0</v>
      </c>
      <c r="J20" s="145">
        <v>0</v>
      </c>
      <c r="K20" s="118">
        <f>SUM(B20:J20)</f>
        <v>0</v>
      </c>
    </row>
    <row r="21" spans="1:11" ht="14.25">
      <c r="A21" s="28" t="s">
        <v>128</v>
      </c>
      <c r="B21" s="145">
        <v>0</v>
      </c>
      <c r="C21" s="146">
        <v>0</v>
      </c>
      <c r="D21" s="146">
        <v>0</v>
      </c>
      <c r="E21" s="145">
        <v>0</v>
      </c>
      <c r="F21" s="145">
        <v>0</v>
      </c>
      <c r="G21" s="145">
        <v>0</v>
      </c>
      <c r="H21" s="145">
        <v>0</v>
      </c>
      <c r="I21" s="145">
        <v>0</v>
      </c>
      <c r="J21" s="145">
        <v>0</v>
      </c>
      <c r="K21" s="118">
        <f aca="true" t="shared" si="1" ref="K21:K30">SUM(B21:J21)</f>
        <v>0</v>
      </c>
    </row>
    <row r="22" spans="1:11" ht="14.25">
      <c r="A22" s="28" t="s">
        <v>129</v>
      </c>
      <c r="B22" s="145">
        <v>0</v>
      </c>
      <c r="C22" s="146">
        <v>0</v>
      </c>
      <c r="D22" s="146">
        <v>0</v>
      </c>
      <c r="E22" s="145">
        <v>0</v>
      </c>
      <c r="F22" s="145">
        <v>0</v>
      </c>
      <c r="G22" s="145">
        <v>0</v>
      </c>
      <c r="H22" s="145">
        <v>0</v>
      </c>
      <c r="I22" s="145">
        <v>0</v>
      </c>
      <c r="J22" s="145">
        <v>0</v>
      </c>
      <c r="K22" s="118">
        <f t="shared" si="1"/>
        <v>0</v>
      </c>
    </row>
    <row r="23" spans="1:11" ht="14.25">
      <c r="A23" s="28" t="s">
        <v>130</v>
      </c>
      <c r="B23" s="145">
        <v>0</v>
      </c>
      <c r="C23" s="146">
        <v>0</v>
      </c>
      <c r="D23" s="146">
        <v>0</v>
      </c>
      <c r="E23" s="145">
        <v>0</v>
      </c>
      <c r="F23" s="145">
        <v>0</v>
      </c>
      <c r="G23" s="145">
        <v>0</v>
      </c>
      <c r="H23" s="145">
        <v>0</v>
      </c>
      <c r="I23" s="145">
        <v>0</v>
      </c>
      <c r="J23" s="145">
        <v>0</v>
      </c>
      <c r="K23" s="118">
        <f t="shared" si="1"/>
        <v>0</v>
      </c>
    </row>
    <row r="24" spans="1:11" s="5" customFormat="1" ht="14.25">
      <c r="A24" s="28" t="s">
        <v>131</v>
      </c>
      <c r="B24" s="145">
        <v>0</v>
      </c>
      <c r="C24" s="146">
        <v>0</v>
      </c>
      <c r="D24" s="146">
        <v>0</v>
      </c>
      <c r="E24" s="145">
        <v>0</v>
      </c>
      <c r="F24" s="145">
        <v>0</v>
      </c>
      <c r="G24" s="145">
        <v>0</v>
      </c>
      <c r="H24" s="145">
        <v>0</v>
      </c>
      <c r="I24" s="145">
        <v>0</v>
      </c>
      <c r="J24" s="145">
        <v>0</v>
      </c>
      <c r="K24" s="118">
        <f t="shared" si="1"/>
        <v>0</v>
      </c>
    </row>
    <row r="25" spans="1:11" s="5" customFormat="1" ht="14.25">
      <c r="A25" s="28" t="s">
        <v>239</v>
      </c>
      <c r="B25" s="145">
        <v>0</v>
      </c>
      <c r="C25" s="146">
        <v>0</v>
      </c>
      <c r="D25" s="146">
        <v>0</v>
      </c>
      <c r="E25" s="145">
        <v>0</v>
      </c>
      <c r="F25" s="145">
        <v>0</v>
      </c>
      <c r="G25" s="145">
        <v>0</v>
      </c>
      <c r="H25" s="145">
        <v>0</v>
      </c>
      <c r="I25" s="145">
        <v>0</v>
      </c>
      <c r="J25" s="145">
        <v>0</v>
      </c>
      <c r="K25" s="118">
        <f t="shared" si="1"/>
        <v>0</v>
      </c>
    </row>
    <row r="26" spans="1:11" s="5" customFormat="1" ht="14.25">
      <c r="A26" s="28" t="s">
        <v>12</v>
      </c>
      <c r="B26" s="145">
        <v>0</v>
      </c>
      <c r="C26" s="146">
        <v>0</v>
      </c>
      <c r="D26" s="146">
        <v>0</v>
      </c>
      <c r="E26" s="145">
        <v>0</v>
      </c>
      <c r="F26" s="145">
        <v>0</v>
      </c>
      <c r="G26" s="145">
        <v>0</v>
      </c>
      <c r="H26" s="145">
        <v>0</v>
      </c>
      <c r="I26" s="145">
        <v>0</v>
      </c>
      <c r="J26" s="145">
        <v>0</v>
      </c>
      <c r="K26" s="118">
        <f t="shared" si="1"/>
        <v>0</v>
      </c>
    </row>
    <row r="27" spans="1:11" s="5" customFormat="1" ht="14.25">
      <c r="A27" s="28" t="s">
        <v>13</v>
      </c>
      <c r="B27" s="145">
        <v>0</v>
      </c>
      <c r="C27" s="146">
        <v>0</v>
      </c>
      <c r="D27" s="146">
        <v>0</v>
      </c>
      <c r="E27" s="145">
        <v>0</v>
      </c>
      <c r="F27" s="145">
        <v>0</v>
      </c>
      <c r="G27" s="145">
        <v>0</v>
      </c>
      <c r="H27" s="145">
        <v>0</v>
      </c>
      <c r="I27" s="145">
        <v>0</v>
      </c>
      <c r="J27" s="145">
        <v>0</v>
      </c>
      <c r="K27" s="118">
        <f t="shared" si="1"/>
        <v>0</v>
      </c>
    </row>
    <row r="28" spans="1:11" s="5" customFormat="1" ht="14.25">
      <c r="A28" s="28" t="s">
        <v>132</v>
      </c>
      <c r="B28" s="145">
        <v>0</v>
      </c>
      <c r="C28" s="146">
        <v>0</v>
      </c>
      <c r="D28" s="146">
        <v>0</v>
      </c>
      <c r="E28" s="145">
        <v>0</v>
      </c>
      <c r="F28" s="145">
        <v>0</v>
      </c>
      <c r="G28" s="145">
        <v>0</v>
      </c>
      <c r="H28" s="145">
        <v>0</v>
      </c>
      <c r="I28" s="145">
        <v>0</v>
      </c>
      <c r="J28" s="145">
        <v>0</v>
      </c>
      <c r="K28" s="118">
        <f t="shared" si="1"/>
        <v>0</v>
      </c>
    </row>
    <row r="29" spans="1:11" s="5" customFormat="1" ht="14.25">
      <c r="A29" s="28" t="s">
        <v>133</v>
      </c>
      <c r="B29" s="145">
        <v>0</v>
      </c>
      <c r="C29" s="146">
        <v>0</v>
      </c>
      <c r="D29" s="146">
        <v>0</v>
      </c>
      <c r="E29" s="145">
        <v>0</v>
      </c>
      <c r="F29" s="145">
        <v>0</v>
      </c>
      <c r="G29" s="145">
        <v>0</v>
      </c>
      <c r="H29" s="145">
        <v>0</v>
      </c>
      <c r="I29" s="145">
        <v>0</v>
      </c>
      <c r="J29" s="145">
        <v>0</v>
      </c>
      <c r="K29" s="118">
        <f t="shared" si="1"/>
        <v>0</v>
      </c>
    </row>
    <row r="30" spans="1:11" s="5" customFormat="1" ht="14.25">
      <c r="A30" s="28" t="s">
        <v>91</v>
      </c>
      <c r="B30" s="145">
        <v>0</v>
      </c>
      <c r="C30" s="146">
        <v>0</v>
      </c>
      <c r="D30" s="146">
        <v>0</v>
      </c>
      <c r="E30" s="145">
        <v>0</v>
      </c>
      <c r="F30" s="145">
        <v>0</v>
      </c>
      <c r="G30" s="145">
        <v>0</v>
      </c>
      <c r="H30" s="145">
        <v>0</v>
      </c>
      <c r="I30" s="145">
        <v>0</v>
      </c>
      <c r="J30" s="145">
        <v>0</v>
      </c>
      <c r="K30" s="118">
        <f t="shared" si="1"/>
        <v>0</v>
      </c>
    </row>
    <row r="31" spans="1:11" s="5" customFormat="1" ht="15">
      <c r="A31" s="15" t="s">
        <v>3</v>
      </c>
      <c r="B31" s="118">
        <f>SUM(B20:B30)</f>
        <v>0</v>
      </c>
      <c r="C31" s="118">
        <f aca="true" t="shared" si="2" ref="C31:K31">SUM(C20:C30)</f>
        <v>0</v>
      </c>
      <c r="D31" s="118">
        <f t="shared" si="2"/>
        <v>0</v>
      </c>
      <c r="E31" s="118">
        <f t="shared" si="2"/>
        <v>0</v>
      </c>
      <c r="F31" s="118">
        <f t="shared" si="2"/>
        <v>0</v>
      </c>
      <c r="G31" s="118">
        <f t="shared" si="2"/>
        <v>0</v>
      </c>
      <c r="H31" s="118">
        <f t="shared" si="2"/>
        <v>0</v>
      </c>
      <c r="I31" s="118">
        <f t="shared" si="2"/>
        <v>0</v>
      </c>
      <c r="J31" s="118">
        <f t="shared" si="2"/>
        <v>0</v>
      </c>
      <c r="K31" s="118">
        <f t="shared" si="2"/>
        <v>0</v>
      </c>
    </row>
    <row r="32" spans="1:3" s="5" customFormat="1" ht="14.25">
      <c r="A32" s="29"/>
      <c r="B32" s="30"/>
      <c r="C32" s="265" t="s">
        <v>222</v>
      </c>
    </row>
    <row r="33" spans="1:4" s="5" customFormat="1" ht="15">
      <c r="A33" s="23"/>
      <c r="D33" s="27"/>
    </row>
    <row r="34" spans="1:4" s="5" customFormat="1" ht="15">
      <c r="A34" s="23"/>
      <c r="D34" s="27"/>
    </row>
    <row r="35" spans="1:11" ht="52.5" customHeight="1">
      <c r="A35" s="130" t="s">
        <v>214</v>
      </c>
      <c r="B35" s="334" t="s">
        <v>9</v>
      </c>
      <c r="C35" s="335"/>
      <c r="D35" s="335"/>
      <c r="E35" s="335"/>
      <c r="F35" s="335"/>
      <c r="G35" s="335"/>
      <c r="H35" s="335"/>
      <c r="I35" s="335"/>
      <c r="J35" s="335"/>
      <c r="K35" s="129"/>
    </row>
    <row r="36" spans="1:11" ht="75" customHeight="1">
      <c r="A36" s="262" t="s">
        <v>235</v>
      </c>
      <c r="B36" s="179" t="s">
        <v>134</v>
      </c>
      <c r="C36" s="138" t="s">
        <v>135</v>
      </c>
      <c r="D36" s="138" t="s">
        <v>136</v>
      </c>
      <c r="E36" s="192" t="s">
        <v>57</v>
      </c>
      <c r="F36" s="192" t="s">
        <v>126</v>
      </c>
      <c r="G36" s="192" t="s">
        <v>292</v>
      </c>
      <c r="H36" s="139" t="s">
        <v>293</v>
      </c>
      <c r="I36" s="140" t="s">
        <v>294</v>
      </c>
      <c r="J36" s="192" t="s">
        <v>295</v>
      </c>
      <c r="K36" s="141" t="s">
        <v>3</v>
      </c>
    </row>
    <row r="37" spans="1:11" ht="14.25">
      <c r="A37" s="28" t="s">
        <v>238</v>
      </c>
      <c r="B37" s="145">
        <v>0</v>
      </c>
      <c r="C37" s="146">
        <v>0</v>
      </c>
      <c r="D37" s="146">
        <v>0</v>
      </c>
      <c r="E37" s="145">
        <v>0</v>
      </c>
      <c r="F37" s="145">
        <v>0</v>
      </c>
      <c r="G37" s="145">
        <v>0</v>
      </c>
      <c r="H37" s="145">
        <v>0</v>
      </c>
      <c r="I37" s="145">
        <v>0</v>
      </c>
      <c r="J37" s="145">
        <v>0</v>
      </c>
      <c r="K37" s="118">
        <f>SUM(B37:J37)</f>
        <v>0</v>
      </c>
    </row>
    <row r="38" spans="1:11" ht="14.25">
      <c r="A38" s="28" t="s">
        <v>128</v>
      </c>
      <c r="B38" s="145">
        <v>0</v>
      </c>
      <c r="C38" s="146">
        <v>0</v>
      </c>
      <c r="D38" s="146">
        <v>0</v>
      </c>
      <c r="E38" s="145">
        <v>0</v>
      </c>
      <c r="F38" s="145">
        <v>0</v>
      </c>
      <c r="G38" s="145">
        <v>0</v>
      </c>
      <c r="H38" s="145">
        <v>0</v>
      </c>
      <c r="I38" s="145">
        <v>0</v>
      </c>
      <c r="J38" s="145">
        <v>0</v>
      </c>
      <c r="K38" s="118">
        <f aca="true" t="shared" si="3" ref="K38:K47">SUM(B38:J38)</f>
        <v>0</v>
      </c>
    </row>
    <row r="39" spans="1:11" ht="14.25">
      <c r="A39" s="28" t="s">
        <v>129</v>
      </c>
      <c r="B39" s="145">
        <v>0</v>
      </c>
      <c r="C39" s="146">
        <v>0</v>
      </c>
      <c r="D39" s="146">
        <v>0</v>
      </c>
      <c r="E39" s="145">
        <v>0</v>
      </c>
      <c r="F39" s="145">
        <v>0</v>
      </c>
      <c r="G39" s="145">
        <v>0</v>
      </c>
      <c r="H39" s="145">
        <v>0</v>
      </c>
      <c r="I39" s="145">
        <v>0</v>
      </c>
      <c r="J39" s="145">
        <v>0</v>
      </c>
      <c r="K39" s="118">
        <f t="shared" si="3"/>
        <v>0</v>
      </c>
    </row>
    <row r="40" spans="1:11" ht="14.25">
      <c r="A40" s="28" t="s">
        <v>130</v>
      </c>
      <c r="B40" s="145">
        <v>0</v>
      </c>
      <c r="C40" s="146">
        <v>0</v>
      </c>
      <c r="D40" s="146">
        <v>0</v>
      </c>
      <c r="E40" s="145">
        <v>0</v>
      </c>
      <c r="F40" s="145">
        <v>0</v>
      </c>
      <c r="G40" s="145">
        <v>0</v>
      </c>
      <c r="H40" s="145">
        <v>0</v>
      </c>
      <c r="I40" s="145">
        <v>0</v>
      </c>
      <c r="J40" s="145">
        <v>0</v>
      </c>
      <c r="K40" s="118">
        <f t="shared" si="3"/>
        <v>0</v>
      </c>
    </row>
    <row r="41" spans="1:11" s="5" customFormat="1" ht="14.25">
      <c r="A41" s="28" t="s">
        <v>131</v>
      </c>
      <c r="B41" s="145">
        <v>0</v>
      </c>
      <c r="C41" s="146">
        <v>0</v>
      </c>
      <c r="D41" s="146">
        <v>0</v>
      </c>
      <c r="E41" s="145">
        <v>0</v>
      </c>
      <c r="F41" s="145">
        <v>0</v>
      </c>
      <c r="G41" s="145">
        <v>0</v>
      </c>
      <c r="H41" s="145">
        <v>0</v>
      </c>
      <c r="I41" s="145">
        <v>0</v>
      </c>
      <c r="J41" s="145">
        <v>0</v>
      </c>
      <c r="K41" s="118">
        <f t="shared" si="3"/>
        <v>0</v>
      </c>
    </row>
    <row r="42" spans="1:11" s="5" customFormat="1" ht="14.25">
      <c r="A42" s="28" t="s">
        <v>239</v>
      </c>
      <c r="B42" s="145">
        <v>0</v>
      </c>
      <c r="C42" s="146">
        <v>0</v>
      </c>
      <c r="D42" s="146">
        <v>0</v>
      </c>
      <c r="E42" s="145">
        <v>0</v>
      </c>
      <c r="F42" s="145">
        <v>0</v>
      </c>
      <c r="G42" s="145">
        <v>0</v>
      </c>
      <c r="H42" s="145">
        <v>0</v>
      </c>
      <c r="I42" s="145">
        <v>0</v>
      </c>
      <c r="J42" s="145">
        <v>0</v>
      </c>
      <c r="K42" s="118">
        <f t="shared" si="3"/>
        <v>0</v>
      </c>
    </row>
    <row r="43" spans="1:11" s="5" customFormat="1" ht="14.25">
      <c r="A43" s="28" t="s">
        <v>12</v>
      </c>
      <c r="B43" s="145">
        <v>0</v>
      </c>
      <c r="C43" s="146">
        <v>0</v>
      </c>
      <c r="D43" s="146">
        <v>0</v>
      </c>
      <c r="E43" s="145">
        <v>0</v>
      </c>
      <c r="F43" s="145">
        <v>0</v>
      </c>
      <c r="G43" s="145">
        <v>0</v>
      </c>
      <c r="H43" s="145">
        <v>0</v>
      </c>
      <c r="I43" s="145">
        <v>0</v>
      </c>
      <c r="J43" s="145">
        <v>0</v>
      </c>
      <c r="K43" s="118">
        <f t="shared" si="3"/>
        <v>0</v>
      </c>
    </row>
    <row r="44" spans="1:11" s="5" customFormat="1" ht="14.25">
      <c r="A44" s="28" t="s">
        <v>13</v>
      </c>
      <c r="B44" s="145">
        <v>0</v>
      </c>
      <c r="C44" s="146">
        <v>0</v>
      </c>
      <c r="D44" s="146">
        <v>0</v>
      </c>
      <c r="E44" s="145">
        <v>0</v>
      </c>
      <c r="F44" s="145">
        <v>0</v>
      </c>
      <c r="G44" s="145">
        <v>0</v>
      </c>
      <c r="H44" s="145">
        <v>0</v>
      </c>
      <c r="I44" s="145">
        <v>0</v>
      </c>
      <c r="J44" s="145">
        <v>0</v>
      </c>
      <c r="K44" s="118">
        <f t="shared" si="3"/>
        <v>0</v>
      </c>
    </row>
    <row r="45" spans="1:11" s="5" customFormat="1" ht="14.25">
      <c r="A45" s="28" t="s">
        <v>132</v>
      </c>
      <c r="B45" s="145">
        <v>0</v>
      </c>
      <c r="C45" s="146">
        <v>0</v>
      </c>
      <c r="D45" s="146">
        <v>0</v>
      </c>
      <c r="E45" s="145">
        <v>0</v>
      </c>
      <c r="F45" s="145">
        <v>0</v>
      </c>
      <c r="G45" s="145">
        <v>0</v>
      </c>
      <c r="H45" s="145">
        <v>0</v>
      </c>
      <c r="I45" s="145">
        <v>0</v>
      </c>
      <c r="J45" s="145">
        <v>0</v>
      </c>
      <c r="K45" s="118">
        <f t="shared" si="3"/>
        <v>0</v>
      </c>
    </row>
    <row r="46" spans="1:11" s="5" customFormat="1" ht="14.25">
      <c r="A46" s="28" t="s">
        <v>133</v>
      </c>
      <c r="B46" s="145">
        <v>0</v>
      </c>
      <c r="C46" s="146">
        <v>0</v>
      </c>
      <c r="D46" s="146">
        <v>0</v>
      </c>
      <c r="E46" s="145">
        <v>0</v>
      </c>
      <c r="F46" s="145">
        <v>0</v>
      </c>
      <c r="G46" s="145">
        <v>0</v>
      </c>
      <c r="H46" s="145">
        <v>0</v>
      </c>
      <c r="I46" s="145">
        <v>0</v>
      </c>
      <c r="J46" s="145">
        <v>0</v>
      </c>
      <c r="K46" s="118">
        <f t="shared" si="3"/>
        <v>0</v>
      </c>
    </row>
    <row r="47" spans="1:11" s="5" customFormat="1" ht="14.25">
      <c r="A47" s="28" t="s">
        <v>91</v>
      </c>
      <c r="B47" s="145">
        <v>0</v>
      </c>
      <c r="C47" s="146">
        <v>0</v>
      </c>
      <c r="D47" s="146">
        <v>0</v>
      </c>
      <c r="E47" s="145">
        <v>0</v>
      </c>
      <c r="F47" s="145">
        <v>0</v>
      </c>
      <c r="G47" s="145">
        <v>0</v>
      </c>
      <c r="H47" s="145">
        <v>0</v>
      </c>
      <c r="I47" s="145">
        <v>0</v>
      </c>
      <c r="J47" s="145">
        <v>0</v>
      </c>
      <c r="K47" s="118">
        <f t="shared" si="3"/>
        <v>0</v>
      </c>
    </row>
    <row r="48" spans="1:11" s="5" customFormat="1" ht="15">
      <c r="A48" s="15" t="s">
        <v>3</v>
      </c>
      <c r="B48" s="118">
        <f>SUM(B37:B47)</f>
        <v>0</v>
      </c>
      <c r="C48" s="118">
        <f aca="true" t="shared" si="4" ref="C48:K48">SUM(C37:C47)</f>
        <v>0</v>
      </c>
      <c r="D48" s="118">
        <f t="shared" si="4"/>
        <v>0</v>
      </c>
      <c r="E48" s="118">
        <f t="shared" si="4"/>
        <v>0</v>
      </c>
      <c r="F48" s="118">
        <f t="shared" si="4"/>
        <v>0</v>
      </c>
      <c r="G48" s="118">
        <f t="shared" si="4"/>
        <v>0</v>
      </c>
      <c r="H48" s="118">
        <f t="shared" si="4"/>
        <v>0</v>
      </c>
      <c r="I48" s="118">
        <f t="shared" si="4"/>
        <v>0</v>
      </c>
      <c r="J48" s="118">
        <f t="shared" si="4"/>
        <v>0</v>
      </c>
      <c r="K48" s="118">
        <f t="shared" si="4"/>
        <v>0</v>
      </c>
    </row>
    <row r="49" spans="1:3" s="5" customFormat="1" ht="14.25">
      <c r="A49" s="29"/>
      <c r="B49" s="30"/>
      <c r="C49" s="265" t="s">
        <v>222</v>
      </c>
    </row>
    <row r="50" spans="1:2" s="5" customFormat="1" ht="14.25">
      <c r="A50" s="29"/>
      <c r="B50" s="30"/>
    </row>
    <row r="51" spans="1:2" s="5" customFormat="1" ht="14.25">
      <c r="A51" s="29"/>
      <c r="B51" s="30"/>
    </row>
    <row r="52" spans="1:11" ht="34.5" customHeight="1">
      <c r="A52" s="130" t="s">
        <v>217</v>
      </c>
      <c r="B52" s="334" t="s">
        <v>9</v>
      </c>
      <c r="C52" s="335"/>
      <c r="D52" s="335"/>
      <c r="E52" s="335"/>
      <c r="F52" s="335"/>
      <c r="G52" s="335"/>
      <c r="H52" s="335"/>
      <c r="I52" s="335"/>
      <c r="J52" s="335"/>
      <c r="K52" s="129"/>
    </row>
    <row r="53" spans="1:11" ht="75" customHeight="1">
      <c r="A53" s="262" t="s">
        <v>228</v>
      </c>
      <c r="B53" s="179" t="s">
        <v>134</v>
      </c>
      <c r="C53" s="138" t="s">
        <v>135</v>
      </c>
      <c r="D53" s="138" t="s">
        <v>136</v>
      </c>
      <c r="E53" s="192" t="s">
        <v>57</v>
      </c>
      <c r="F53" s="192" t="s">
        <v>126</v>
      </c>
      <c r="G53" s="192" t="s">
        <v>292</v>
      </c>
      <c r="H53" s="139" t="s">
        <v>293</v>
      </c>
      <c r="I53" s="140" t="s">
        <v>294</v>
      </c>
      <c r="J53" s="192" t="s">
        <v>295</v>
      </c>
      <c r="K53" s="141" t="s">
        <v>3</v>
      </c>
    </row>
    <row r="54" spans="1:11" ht="14.25">
      <c r="A54" s="25" t="s">
        <v>14</v>
      </c>
      <c r="B54" s="145">
        <v>0</v>
      </c>
      <c r="C54" s="146">
        <v>0</v>
      </c>
      <c r="D54" s="146">
        <v>0</v>
      </c>
      <c r="E54" s="145">
        <v>0</v>
      </c>
      <c r="F54" s="145">
        <v>0</v>
      </c>
      <c r="G54" s="145">
        <v>0</v>
      </c>
      <c r="H54" s="145">
        <v>0</v>
      </c>
      <c r="I54" s="145">
        <v>0</v>
      </c>
      <c r="J54" s="145">
        <v>0</v>
      </c>
      <c r="K54" s="118">
        <f>SUM(B54:J54)</f>
        <v>0</v>
      </c>
    </row>
    <row r="55" spans="1:11" ht="14.25">
      <c r="A55" s="25" t="s">
        <v>15</v>
      </c>
      <c r="B55" s="145">
        <v>0</v>
      </c>
      <c r="C55" s="146">
        <v>0</v>
      </c>
      <c r="D55" s="146">
        <v>0</v>
      </c>
      <c r="E55" s="145">
        <v>0</v>
      </c>
      <c r="F55" s="145">
        <v>0</v>
      </c>
      <c r="G55" s="145">
        <v>0</v>
      </c>
      <c r="H55" s="145">
        <v>0</v>
      </c>
      <c r="I55" s="145">
        <v>0</v>
      </c>
      <c r="J55" s="145">
        <v>0</v>
      </c>
      <c r="K55" s="118">
        <f>SUM(B55:J55)</f>
        <v>0</v>
      </c>
    </row>
    <row r="56" spans="1:11" ht="15">
      <c r="A56" s="15" t="s">
        <v>3</v>
      </c>
      <c r="B56" s="118">
        <f>SUM(B54:B55)</f>
        <v>0</v>
      </c>
      <c r="C56" s="118">
        <f aca="true" t="shared" si="5" ref="C56:K56">SUM(C54:C55)</f>
        <v>0</v>
      </c>
      <c r="D56" s="118">
        <f t="shared" si="5"/>
        <v>0</v>
      </c>
      <c r="E56" s="118">
        <f t="shared" si="5"/>
        <v>0</v>
      </c>
      <c r="F56" s="118">
        <f t="shared" si="5"/>
        <v>0</v>
      </c>
      <c r="G56" s="118">
        <f t="shared" si="5"/>
        <v>0</v>
      </c>
      <c r="H56" s="118">
        <f t="shared" si="5"/>
        <v>0</v>
      </c>
      <c r="I56" s="118">
        <f t="shared" si="5"/>
        <v>0</v>
      </c>
      <c r="J56" s="118">
        <f t="shared" si="5"/>
        <v>0</v>
      </c>
      <c r="K56" s="118">
        <f t="shared" si="5"/>
        <v>0</v>
      </c>
    </row>
    <row r="57" spans="1:7" s="5" customFormat="1" ht="15">
      <c r="A57" s="23"/>
      <c r="C57" s="265" t="s">
        <v>222</v>
      </c>
      <c r="G57" s="27"/>
    </row>
    <row r="58" spans="1:7" s="5" customFormat="1" ht="15">
      <c r="A58" s="23"/>
      <c r="G58" s="27"/>
    </row>
    <row r="59" spans="1:2" s="5" customFormat="1" ht="14.25">
      <c r="A59" s="29"/>
      <c r="B59" s="30"/>
    </row>
    <row r="60" spans="1:5" s="5" customFormat="1" ht="52.5" customHeight="1">
      <c r="A60" s="130" t="s">
        <v>216</v>
      </c>
      <c r="B60" s="332" t="s">
        <v>80</v>
      </c>
      <c r="C60" s="333"/>
      <c r="D60" s="333"/>
      <c r="E60" s="129"/>
    </row>
    <row r="61" spans="1:5" s="5" customFormat="1" ht="21" customHeight="1" thickBot="1">
      <c r="A61" s="262" t="s">
        <v>90</v>
      </c>
      <c r="B61" s="193" t="s">
        <v>16</v>
      </c>
      <c r="C61" s="244" t="s">
        <v>17</v>
      </c>
      <c r="D61" s="244" t="s">
        <v>18</v>
      </c>
      <c r="E61" s="141" t="s">
        <v>3</v>
      </c>
    </row>
    <row r="62" spans="1:5" s="5" customFormat="1" ht="14.25">
      <c r="A62" s="108" t="s">
        <v>198</v>
      </c>
      <c r="B62" s="243">
        <v>0</v>
      </c>
      <c r="C62" s="313">
        <v>0</v>
      </c>
      <c r="D62" s="314">
        <v>0</v>
      </c>
      <c r="E62" s="118">
        <f>SUM(B62:D62)</f>
        <v>0</v>
      </c>
    </row>
    <row r="63" spans="1:10" ht="15" thickBot="1">
      <c r="A63" s="22" t="s">
        <v>199</v>
      </c>
      <c r="B63" s="243">
        <v>0</v>
      </c>
      <c r="C63" s="315">
        <v>0</v>
      </c>
      <c r="D63" s="316">
        <v>0</v>
      </c>
      <c r="E63" s="118">
        <f>SUM(B63:D63)</f>
        <v>0</v>
      </c>
      <c r="J63" s="31"/>
    </row>
    <row r="64" spans="1:5" ht="15">
      <c r="A64" s="15" t="s">
        <v>3</v>
      </c>
      <c r="B64" s="118">
        <f>SUM(B62:B63)</f>
        <v>0</v>
      </c>
      <c r="C64" s="118">
        <f>SUM(C62:C63)</f>
        <v>0</v>
      </c>
      <c r="D64" s="118">
        <f>SUM(D62:D63)</f>
        <v>0</v>
      </c>
      <c r="E64" s="118">
        <f>SUM(E62:E63)</f>
        <v>0</v>
      </c>
    </row>
    <row r="65" ht="12.75">
      <c r="A65" s="249" t="s">
        <v>299</v>
      </c>
    </row>
    <row r="66" ht="12.75"/>
  </sheetData>
  <sheetProtection password="C482" sheet="1" objects="1" scenarios="1"/>
  <mergeCells count="7">
    <mergeCell ref="C1:D1"/>
    <mergeCell ref="A5:F5"/>
    <mergeCell ref="B60:D60"/>
    <mergeCell ref="B8:J8"/>
    <mergeCell ref="B18:J18"/>
    <mergeCell ref="B35:J35"/>
    <mergeCell ref="B52:J52"/>
  </mergeCells>
  <conditionalFormatting sqref="I3">
    <cfRule type="expression" priority="1" dxfId="2" stopIfTrue="1">
      <formula>I3&lt;=(H3*0.7)</formula>
    </cfRule>
    <cfRule type="expression" priority="2" dxfId="1" stopIfTrue="1">
      <formula>AND(I3&gt;(H3*0.7),(I3&lt;H3))</formula>
    </cfRule>
    <cfRule type="expression" priority="3" dxfId="0" stopIfTrue="1">
      <formula>(I3=H3)</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sheetPr>
    <pageSetUpPr fitToPage="1"/>
  </sheetPr>
  <dimension ref="A1:Z14"/>
  <sheetViews>
    <sheetView showGridLines="0" zoomScale="80" zoomScaleNormal="80" zoomScalePageLayoutView="0" workbookViewId="0" topLeftCell="A1">
      <selection activeCell="B12" sqref="B12"/>
    </sheetView>
  </sheetViews>
  <sheetFormatPr defaultColWidth="0" defaultRowHeight="14.25" zeroHeight="1"/>
  <cols>
    <col min="1" max="1" width="27.625" style="32" customWidth="1"/>
    <col min="2" max="3" width="27.50390625" style="32" customWidth="1"/>
    <col min="4" max="4" width="30.875" style="32" customWidth="1"/>
    <col min="5" max="6" width="16.75390625" style="32" customWidth="1"/>
    <col min="7" max="7" width="2.625" style="32" customWidth="1"/>
    <col min="8" max="9" width="16.75390625" style="32" hidden="1" customWidth="1"/>
    <col min="10" max="10" width="2.625" style="32" hidden="1" customWidth="1"/>
    <col min="11" max="13" width="16.75390625" style="32" hidden="1" customWidth="1"/>
    <col min="14" max="16384" width="0" style="32" hidden="1" customWidth="1"/>
  </cols>
  <sheetData>
    <row r="1" ht="15.75">
      <c r="C1" s="257"/>
    </row>
    <row r="2" spans="1:12" ht="38.25">
      <c r="A2" s="33" t="s">
        <v>0</v>
      </c>
      <c r="B2" s="161" t="e">
        <f>#REF!</f>
        <v>#REF!</v>
      </c>
      <c r="D2" s="33"/>
      <c r="E2" s="113" t="s">
        <v>218</v>
      </c>
      <c r="F2" s="113" t="s">
        <v>221</v>
      </c>
      <c r="G2" s="33"/>
      <c r="J2" s="33"/>
      <c r="L2" s="33"/>
    </row>
    <row r="3" spans="1:12" ht="20.25">
      <c r="A3" s="33"/>
      <c r="B3" s="33"/>
      <c r="C3" s="257"/>
      <c r="D3" s="33"/>
      <c r="E3" s="114">
        <v>4</v>
      </c>
      <c r="F3" s="114">
        <f>COUNT(B10:C11)</f>
        <v>4</v>
      </c>
      <c r="G3" s="33"/>
      <c r="J3" s="33"/>
      <c r="L3" s="33"/>
    </row>
    <row r="4" spans="1:12" ht="20.25">
      <c r="A4" s="33" t="s">
        <v>111</v>
      </c>
      <c r="B4" s="33"/>
      <c r="C4" s="257"/>
      <c r="D4" s="33"/>
      <c r="E4" s="33"/>
      <c r="F4" s="33"/>
      <c r="G4" s="33"/>
      <c r="H4" s="33"/>
      <c r="I4" s="33"/>
      <c r="J4" s="33"/>
      <c r="L4" s="33"/>
    </row>
    <row r="5" spans="1:12" ht="36" customHeight="1">
      <c r="A5" s="337" t="s">
        <v>289</v>
      </c>
      <c r="B5" s="331"/>
      <c r="C5" s="331"/>
      <c r="D5" s="331"/>
      <c r="E5" s="331"/>
      <c r="F5" s="331"/>
      <c r="G5" s="260"/>
      <c r="H5" s="34"/>
      <c r="I5" s="34"/>
      <c r="J5" s="34"/>
      <c r="K5" s="34"/>
      <c r="L5" s="34"/>
    </row>
    <row r="6" spans="1:12" ht="20.25">
      <c r="A6" s="35" t="s">
        <v>71</v>
      </c>
      <c r="B6" s="34"/>
      <c r="C6" s="34"/>
      <c r="D6" s="34"/>
      <c r="E6" s="34"/>
      <c r="F6" s="34"/>
      <c r="G6" s="34"/>
      <c r="H6" s="34"/>
      <c r="I6" s="34"/>
      <c r="J6" s="34"/>
      <c r="K6" s="34"/>
      <c r="L6" s="34"/>
    </row>
    <row r="7" spans="1:12" ht="20.25">
      <c r="A7" s="36"/>
      <c r="B7" s="34"/>
      <c r="C7" s="34"/>
      <c r="D7" s="34"/>
      <c r="E7" s="34"/>
      <c r="F7" s="34"/>
      <c r="G7" s="34"/>
      <c r="H7" s="34"/>
      <c r="I7" s="34"/>
      <c r="J7" s="34"/>
      <c r="K7" s="34"/>
      <c r="L7" s="34"/>
    </row>
    <row r="8" spans="1:12" ht="20.25">
      <c r="A8" s="37" t="s">
        <v>121</v>
      </c>
      <c r="L8" s="34"/>
    </row>
    <row r="9" spans="1:21" ht="45">
      <c r="A9" s="131" t="s">
        <v>104</v>
      </c>
      <c r="B9" s="219" t="s">
        <v>1</v>
      </c>
      <c r="C9" s="220" t="s">
        <v>140</v>
      </c>
      <c r="D9" s="221" t="s">
        <v>258</v>
      </c>
      <c r="U9" s="32" t="s">
        <v>107</v>
      </c>
    </row>
    <row r="10" spans="1:21" ht="15.75" customHeight="1">
      <c r="A10" s="38" t="s">
        <v>198</v>
      </c>
      <c r="B10" s="148">
        <v>15</v>
      </c>
      <c r="C10" s="148">
        <v>0</v>
      </c>
      <c r="D10" s="149" t="s">
        <v>107</v>
      </c>
      <c r="U10" s="32" t="s">
        <v>106</v>
      </c>
    </row>
    <row r="11" spans="1:4" ht="15.75" customHeight="1">
      <c r="A11" s="38" t="s">
        <v>199</v>
      </c>
      <c r="B11" s="148">
        <v>115</v>
      </c>
      <c r="C11" s="148">
        <v>0</v>
      </c>
      <c r="D11" s="149" t="s">
        <v>107</v>
      </c>
    </row>
    <row r="12" spans="1:4" ht="15.75" customHeight="1">
      <c r="A12" s="39" t="s">
        <v>3</v>
      </c>
      <c r="B12" s="119">
        <f>SUM(B10:B11)</f>
        <v>130</v>
      </c>
      <c r="C12" s="119">
        <f>SUM(C10:C11)</f>
        <v>0</v>
      </c>
      <c r="D12" s="40"/>
    </row>
    <row r="13" spans="3:22" s="41" customFormat="1" ht="12.75" customHeight="1">
      <c r="C13" s="32"/>
      <c r="D13" s="34"/>
      <c r="E13" s="32"/>
      <c r="F13" s="32"/>
      <c r="J13" s="42"/>
      <c r="K13" s="42"/>
      <c r="L13" s="42"/>
      <c r="M13" s="42"/>
      <c r="N13" s="42"/>
      <c r="O13" s="42"/>
      <c r="P13" s="42"/>
      <c r="Q13" s="42"/>
      <c r="R13" s="42"/>
      <c r="S13" s="42"/>
      <c r="T13" s="42"/>
      <c r="U13" s="42"/>
      <c r="V13" s="42"/>
    </row>
    <row r="14" spans="2:26" s="41" customFormat="1" ht="15.75" hidden="1">
      <c r="B14" s="261"/>
      <c r="C14" s="32"/>
      <c r="D14" s="261"/>
      <c r="E14" s="42"/>
      <c r="N14" s="42"/>
      <c r="O14" s="42"/>
      <c r="P14" s="42"/>
      <c r="Q14" s="42"/>
      <c r="R14" s="42"/>
      <c r="S14" s="42"/>
      <c r="T14" s="42"/>
      <c r="U14" s="42"/>
      <c r="V14" s="42"/>
      <c r="W14" s="42"/>
      <c r="X14" s="42"/>
      <c r="Y14" s="42"/>
      <c r="Z14" s="42"/>
    </row>
  </sheetData>
  <sheetProtection password="C482" sheet="1" objects="1" scenarios="1"/>
  <mergeCells count="1">
    <mergeCell ref="A5:F5"/>
  </mergeCells>
  <conditionalFormatting sqref="F3">
    <cfRule type="expression" priority="1" dxfId="2" stopIfTrue="1">
      <formula>F3&lt;=(E3*0.7)</formula>
    </cfRule>
    <cfRule type="expression" priority="2" dxfId="1" stopIfTrue="1">
      <formula>AND(F3&gt;(E3*0.7),(F3&lt;E3))</formula>
    </cfRule>
    <cfRule type="expression" priority="3" dxfId="0" stopIfTrue="1">
      <formula>(F3=E3)</formula>
    </cfRule>
  </conditionalFormatting>
  <dataValidations count="2">
    <dataValidation type="list" allowBlank="1" showInputMessage="1" showErrorMessage="1" sqref="D16:D17">
      <formula1>$D$16:$D$17</formula1>
    </dataValidation>
    <dataValidation type="list" allowBlank="1" showInputMessage="1" showErrorMessage="1" prompt="Enter only 'Count' or 'Estimate'" errorTitle="E3002" error="Data should only read 'Count' or 'Estimate'" sqref="D10:D11">
      <formula1>$U$9:$U$10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Z19"/>
  <sheetViews>
    <sheetView showGridLines="0" zoomScale="80" zoomScaleNormal="80" zoomScalePageLayoutView="0" workbookViewId="0" topLeftCell="A1">
      <selection activeCell="A5" sqref="A5:H5"/>
    </sheetView>
  </sheetViews>
  <sheetFormatPr defaultColWidth="0" defaultRowHeight="14.25" zeroHeight="1"/>
  <cols>
    <col min="1" max="1" width="43.75390625" style="32" customWidth="1"/>
    <col min="2" max="5" width="10.625" style="32" customWidth="1"/>
    <col min="6" max="6" width="12.25390625" style="32" customWidth="1"/>
    <col min="7" max="7" width="11.875" style="32" customWidth="1"/>
    <col min="8" max="10" width="10.625" style="32" customWidth="1"/>
    <col min="11" max="11" width="2.625" style="32" customWidth="1"/>
    <col min="12" max="12" width="10.625" style="32" hidden="1" customWidth="1"/>
    <col min="13" max="13" width="2.625" style="32" hidden="1" customWidth="1"/>
    <col min="14" max="17" width="10.625" style="32" hidden="1" customWidth="1"/>
    <col min="18" max="18" width="10.75390625" style="32" hidden="1" customWidth="1"/>
    <col min="19" max="16384" width="0" style="32" hidden="1" customWidth="1"/>
  </cols>
  <sheetData>
    <row r="1" spans="3:5" ht="15.75">
      <c r="C1" s="326"/>
      <c r="D1" s="327"/>
      <c r="E1" s="327"/>
    </row>
    <row r="2" spans="1:10" ht="51.75" customHeight="1">
      <c r="A2" s="33" t="s">
        <v>0</v>
      </c>
      <c r="B2" s="161" t="e">
        <f>#REF!</f>
        <v>#REF!</v>
      </c>
      <c r="F2" s="33"/>
      <c r="G2" s="33"/>
      <c r="H2" s="33"/>
      <c r="I2" s="113" t="s">
        <v>218</v>
      </c>
      <c r="J2" s="113" t="s">
        <v>221</v>
      </c>
    </row>
    <row r="3" spans="1:10" ht="20.25">
      <c r="A3" s="33"/>
      <c r="B3" s="33"/>
      <c r="C3" s="257"/>
      <c r="D3" s="33"/>
      <c r="E3" s="33"/>
      <c r="F3" s="33"/>
      <c r="G3" s="33"/>
      <c r="H3" s="33"/>
      <c r="I3" s="114">
        <v>12</v>
      </c>
      <c r="J3" s="114">
        <f>COUNT(B10:G11)</f>
        <v>12</v>
      </c>
    </row>
    <row r="4" spans="1:12" ht="20.25">
      <c r="A4" s="33" t="s">
        <v>112</v>
      </c>
      <c r="B4" s="33"/>
      <c r="C4" s="257"/>
      <c r="D4" s="33"/>
      <c r="E4" s="33"/>
      <c r="F4" s="33"/>
      <c r="G4" s="33"/>
      <c r="H4" s="33"/>
      <c r="I4" s="33"/>
      <c r="J4" s="33"/>
      <c r="L4" s="33"/>
    </row>
    <row r="5" spans="1:12" ht="33.75" customHeight="1">
      <c r="A5" s="337" t="s">
        <v>141</v>
      </c>
      <c r="B5" s="337"/>
      <c r="C5" s="337"/>
      <c r="D5" s="337"/>
      <c r="E5" s="337"/>
      <c r="F5" s="337"/>
      <c r="G5" s="337"/>
      <c r="H5" s="337"/>
      <c r="I5" s="34"/>
      <c r="J5" s="34"/>
      <c r="K5" s="34"/>
      <c r="L5" s="34"/>
    </row>
    <row r="6" spans="1:10" ht="20.25">
      <c r="A6" s="35" t="s">
        <v>142</v>
      </c>
      <c r="J6" s="34"/>
    </row>
    <row r="7" spans="1:10" ht="20.25">
      <c r="A7" s="43"/>
      <c r="J7" s="34"/>
    </row>
    <row r="8" spans="1:10" ht="31.5">
      <c r="A8" s="130" t="s">
        <v>73</v>
      </c>
      <c r="B8" s="339" t="s">
        <v>200</v>
      </c>
      <c r="C8" s="340"/>
      <c r="D8" s="341" t="s">
        <v>201</v>
      </c>
      <c r="E8" s="341"/>
      <c r="F8" s="341" t="s">
        <v>19</v>
      </c>
      <c r="G8" s="341"/>
      <c r="H8" s="339" t="s">
        <v>20</v>
      </c>
      <c r="I8" s="340"/>
      <c r="J8" s="338" t="s">
        <v>23</v>
      </c>
    </row>
    <row r="9" spans="1:12" s="44" customFormat="1" ht="23.25" customHeight="1" thickBot="1">
      <c r="A9" s="132"/>
      <c r="B9" s="194" t="s">
        <v>21</v>
      </c>
      <c r="C9" s="194" t="s">
        <v>22</v>
      </c>
      <c r="D9" s="194" t="s">
        <v>21</v>
      </c>
      <c r="E9" s="194" t="s">
        <v>22</v>
      </c>
      <c r="F9" s="194" t="s">
        <v>21</v>
      </c>
      <c r="G9" s="194" t="s">
        <v>22</v>
      </c>
      <c r="H9" s="133" t="s">
        <v>21</v>
      </c>
      <c r="I9" s="133" t="s">
        <v>22</v>
      </c>
      <c r="J9" s="338"/>
      <c r="K9" s="32"/>
      <c r="L9" s="32"/>
    </row>
    <row r="10" spans="1:10" ht="57">
      <c r="A10" s="45" t="s">
        <v>88</v>
      </c>
      <c r="B10" s="150">
        <v>4</v>
      </c>
      <c r="C10" s="150">
        <v>4</v>
      </c>
      <c r="D10" s="150">
        <v>2</v>
      </c>
      <c r="E10" s="150">
        <v>19</v>
      </c>
      <c r="F10" s="150">
        <v>7</v>
      </c>
      <c r="G10" s="150">
        <v>28</v>
      </c>
      <c r="H10" s="120">
        <f>SUM(B10,D10,F10)</f>
        <v>13</v>
      </c>
      <c r="I10" s="120">
        <f>SUM(C10,E10,G10)</f>
        <v>51</v>
      </c>
      <c r="J10" s="317">
        <f>SUM(H10:I10)</f>
        <v>64</v>
      </c>
    </row>
    <row r="11" spans="1:10" ht="29.25" thickBot="1">
      <c r="A11" s="45" t="s">
        <v>92</v>
      </c>
      <c r="B11" s="150">
        <v>4</v>
      </c>
      <c r="C11" s="150">
        <v>4</v>
      </c>
      <c r="D11" s="150">
        <v>0</v>
      </c>
      <c r="E11" s="150">
        <v>15</v>
      </c>
      <c r="F11" s="150">
        <v>3</v>
      </c>
      <c r="G11" s="150">
        <v>25</v>
      </c>
      <c r="H11" s="120">
        <f>SUM(B11,D11,F11)</f>
        <v>7</v>
      </c>
      <c r="I11" s="120">
        <f>SUM(C11,E11,G11)</f>
        <v>44</v>
      </c>
      <c r="J11" s="318">
        <f>SUM(H11:I11)</f>
        <v>51</v>
      </c>
    </row>
    <row r="12" spans="1:26" s="41" customFormat="1" ht="15.75">
      <c r="A12" s="249" t="s">
        <v>300</v>
      </c>
      <c r="B12" s="261"/>
      <c r="C12" s="46"/>
      <c r="D12" s="261"/>
      <c r="E12" s="42"/>
      <c r="I12" s="42"/>
      <c r="J12" s="47"/>
      <c r="N12" s="42"/>
      <c r="O12" s="42"/>
      <c r="P12" s="42"/>
      <c r="S12" s="42"/>
      <c r="T12" s="42"/>
      <c r="U12" s="42"/>
      <c r="V12" s="42"/>
      <c r="W12" s="42"/>
      <c r="X12" s="42"/>
      <c r="Y12" s="42"/>
      <c r="Z12" s="42"/>
    </row>
    <row r="13" ht="12.75"/>
    <row r="14" ht="12.75" hidden="1"/>
    <row r="15" ht="12.75" hidden="1"/>
    <row r="16" ht="12.75" hidden="1"/>
    <row r="17" ht="12.75" hidden="1"/>
    <row r="18" ht="12.75" hidden="1"/>
    <row r="19" ht="12.75" hidden="1">
      <c r="C19" s="32" t="s">
        <v>113</v>
      </c>
    </row>
  </sheetData>
  <sheetProtection password="C482" sheet="1" objects="1" scenarios="1"/>
  <mergeCells count="7">
    <mergeCell ref="C1:E1"/>
    <mergeCell ref="J8:J9"/>
    <mergeCell ref="B8:C8"/>
    <mergeCell ref="D8:E8"/>
    <mergeCell ref="F8:G8"/>
    <mergeCell ref="H8:I8"/>
    <mergeCell ref="A5:H5"/>
  </mergeCells>
  <conditionalFormatting sqref="J3">
    <cfRule type="expression" priority="1" dxfId="2" stopIfTrue="1">
      <formula>J3&lt;=(I3*0.7)</formula>
    </cfRule>
    <cfRule type="expression" priority="2" dxfId="1" stopIfTrue="1">
      <formula>AND(J3&gt;(I3*0.7),(J3&lt;I3))</formula>
    </cfRule>
    <cfRule type="expression" priority="3" dxfId="0" stopIfTrue="1">
      <formula>(J3=I3)</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pageSetUpPr fitToPage="1"/>
  </sheetPr>
  <dimension ref="A1:V39"/>
  <sheetViews>
    <sheetView showGridLines="0" zoomScale="80" zoomScaleNormal="80" zoomScalePageLayoutView="0" workbookViewId="0" topLeftCell="A1">
      <selection activeCell="A5" sqref="A5:I5"/>
    </sheetView>
  </sheetViews>
  <sheetFormatPr defaultColWidth="0" defaultRowHeight="14.25" zeroHeight="1"/>
  <cols>
    <col min="1" max="1" width="42.75390625" style="41" customWidth="1"/>
    <col min="2" max="8" width="16.625" style="41" customWidth="1"/>
    <col min="9" max="9" width="2.625" style="41" customWidth="1"/>
    <col min="10" max="22" width="0" style="42" hidden="1" customWidth="1"/>
    <col min="23" max="16384" width="0" style="41" hidden="1" customWidth="1"/>
  </cols>
  <sheetData>
    <row r="1" spans="3:4" ht="15.75">
      <c r="C1" s="326"/>
      <c r="D1" s="327"/>
    </row>
    <row r="2" spans="1:22" s="48" customFormat="1" ht="38.25">
      <c r="A2" s="33" t="s">
        <v>78</v>
      </c>
      <c r="B2" s="161" t="e">
        <f>#REF!</f>
        <v>#REF!</v>
      </c>
      <c r="D2" s="33"/>
      <c r="E2" s="33"/>
      <c r="F2" s="33"/>
      <c r="G2" s="113" t="s">
        <v>218</v>
      </c>
      <c r="H2" s="113" t="s">
        <v>221</v>
      </c>
      <c r="K2" s="49"/>
      <c r="L2" s="49"/>
      <c r="M2" s="49"/>
      <c r="N2" s="49"/>
      <c r="O2" s="49"/>
      <c r="P2" s="49"/>
      <c r="Q2" s="49"/>
      <c r="R2" s="49"/>
      <c r="S2" s="49"/>
      <c r="T2" s="49"/>
      <c r="U2" s="49"/>
      <c r="V2" s="49"/>
    </row>
    <row r="3" spans="1:22" s="48" customFormat="1" ht="20.25">
      <c r="A3" s="33"/>
      <c r="B3" s="33"/>
      <c r="C3" s="257"/>
      <c r="D3" s="33"/>
      <c r="E3" s="33"/>
      <c r="F3" s="33"/>
      <c r="G3" s="114">
        <v>132</v>
      </c>
      <c r="H3" s="114">
        <f>COUNT(B11:G21,B28:G38)</f>
        <v>132</v>
      </c>
      <c r="K3" s="49"/>
      <c r="L3" s="49"/>
      <c r="M3" s="49"/>
      <c r="N3" s="49"/>
      <c r="O3" s="49"/>
      <c r="P3" s="49"/>
      <c r="Q3" s="49"/>
      <c r="R3" s="49"/>
      <c r="S3" s="49"/>
      <c r="T3" s="49"/>
      <c r="U3" s="49"/>
      <c r="V3" s="49"/>
    </row>
    <row r="4" spans="1:22" s="48" customFormat="1" ht="20.25">
      <c r="A4" s="33" t="s">
        <v>114</v>
      </c>
      <c r="B4" s="33"/>
      <c r="C4" s="257"/>
      <c r="D4" s="33"/>
      <c r="E4" s="33"/>
      <c r="F4" s="33"/>
      <c r="G4" s="33"/>
      <c r="H4" s="33"/>
      <c r="I4" s="33"/>
      <c r="K4" s="49"/>
      <c r="L4" s="49"/>
      <c r="M4" s="49"/>
      <c r="N4" s="49"/>
      <c r="O4" s="49"/>
      <c r="P4" s="49"/>
      <c r="Q4" s="49"/>
      <c r="R4" s="49"/>
      <c r="S4" s="49"/>
      <c r="T4" s="49"/>
      <c r="U4" s="49"/>
      <c r="V4" s="49"/>
    </row>
    <row r="5" spans="1:22" s="48" customFormat="1" ht="19.5" customHeight="1">
      <c r="A5" s="352" t="s">
        <v>143</v>
      </c>
      <c r="B5" s="352"/>
      <c r="C5" s="352"/>
      <c r="D5" s="352"/>
      <c r="E5" s="352"/>
      <c r="F5" s="352"/>
      <c r="G5" s="352"/>
      <c r="H5" s="352"/>
      <c r="I5" s="352"/>
      <c r="J5" s="49"/>
      <c r="K5" s="49"/>
      <c r="L5" s="49"/>
      <c r="M5" s="49"/>
      <c r="N5" s="49"/>
      <c r="O5" s="49"/>
      <c r="P5" s="49"/>
      <c r="Q5" s="49"/>
      <c r="R5" s="49"/>
      <c r="S5" s="49"/>
      <c r="T5" s="49"/>
      <c r="U5" s="49"/>
      <c r="V5" s="49"/>
    </row>
    <row r="6" spans="1:22" s="48" customFormat="1" ht="15.75" customHeight="1">
      <c r="A6" s="50" t="s">
        <v>84</v>
      </c>
      <c r="B6" s="115"/>
      <c r="C6" s="115"/>
      <c r="D6" s="115"/>
      <c r="E6" s="115"/>
      <c r="F6" s="115"/>
      <c r="G6" s="115"/>
      <c r="H6" s="115"/>
      <c r="I6" s="115"/>
      <c r="J6" s="49"/>
      <c r="K6" s="49"/>
      <c r="L6" s="49"/>
      <c r="M6" s="49"/>
      <c r="N6" s="49"/>
      <c r="O6" s="49"/>
      <c r="P6" s="49"/>
      <c r="Q6" s="49"/>
      <c r="R6" s="49"/>
      <c r="S6" s="49"/>
      <c r="T6" s="49"/>
      <c r="U6" s="49"/>
      <c r="V6" s="49"/>
    </row>
    <row r="7" spans="1:5" ht="15.75">
      <c r="A7" s="261"/>
      <c r="B7" s="261"/>
      <c r="C7" s="261"/>
      <c r="D7" s="261"/>
      <c r="E7" s="42"/>
    </row>
    <row r="8" spans="1:22" ht="49.5" customHeight="1">
      <c r="A8" s="130" t="s">
        <v>243</v>
      </c>
      <c r="B8" s="345" t="s">
        <v>81</v>
      </c>
      <c r="C8" s="334"/>
      <c r="D8" s="334"/>
      <c r="E8" s="334"/>
      <c r="F8" s="334"/>
      <c r="G8" s="334"/>
      <c r="H8" s="334"/>
      <c r="I8" s="42"/>
      <c r="N8" s="41"/>
      <c r="O8" s="41"/>
      <c r="P8" s="41"/>
      <c r="Q8" s="41"/>
      <c r="R8" s="41"/>
      <c r="S8" s="41"/>
      <c r="T8" s="41"/>
      <c r="U8" s="41"/>
      <c r="V8" s="41"/>
    </row>
    <row r="9" spans="1:22" ht="19.5" customHeight="1">
      <c r="A9" s="348" t="s">
        <v>247</v>
      </c>
      <c r="B9" s="350" t="s">
        <v>18</v>
      </c>
      <c r="C9" s="350" t="s">
        <v>17</v>
      </c>
      <c r="D9" s="342" t="s">
        <v>16</v>
      </c>
      <c r="E9" s="343"/>
      <c r="F9" s="343"/>
      <c r="G9" s="343"/>
      <c r="H9" s="346" t="s">
        <v>3</v>
      </c>
      <c r="I9" s="42"/>
      <c r="N9" s="41"/>
      <c r="O9" s="41"/>
      <c r="P9" s="41"/>
      <c r="Q9" s="41"/>
      <c r="R9" s="41"/>
      <c r="S9" s="41"/>
      <c r="T9" s="41"/>
      <c r="U9" s="41"/>
      <c r="V9" s="41"/>
    </row>
    <row r="10" spans="1:13" s="52" customFormat="1" ht="49.5" customHeight="1">
      <c r="A10" s="349"/>
      <c r="B10" s="351"/>
      <c r="C10" s="351"/>
      <c r="D10" s="195" t="s">
        <v>144</v>
      </c>
      <c r="E10" s="195" t="s">
        <v>24</v>
      </c>
      <c r="F10" s="195" t="s">
        <v>66</v>
      </c>
      <c r="G10" s="195" t="s">
        <v>145</v>
      </c>
      <c r="H10" s="347"/>
      <c r="I10" s="51"/>
      <c r="J10" s="51"/>
      <c r="K10" s="51"/>
      <c r="L10" s="51"/>
      <c r="M10" s="51"/>
    </row>
    <row r="11" spans="1:13" s="52" customFormat="1" ht="15">
      <c r="A11" s="28" t="s">
        <v>238</v>
      </c>
      <c r="B11" s="145">
        <v>4</v>
      </c>
      <c r="C11" s="151">
        <v>4</v>
      </c>
      <c r="D11" s="151">
        <v>14</v>
      </c>
      <c r="E11" s="151">
        <v>2</v>
      </c>
      <c r="F11" s="151">
        <v>2</v>
      </c>
      <c r="G11" s="151">
        <v>0</v>
      </c>
      <c r="H11" s="121">
        <f>SUM(B11:G11)</f>
        <v>26</v>
      </c>
      <c r="I11" s="51"/>
      <c r="J11" s="51"/>
      <c r="K11" s="51"/>
      <c r="L11" s="51"/>
      <c r="M11" s="51"/>
    </row>
    <row r="12" spans="1:13" s="52" customFormat="1" ht="15">
      <c r="A12" s="28" t="s">
        <v>128</v>
      </c>
      <c r="B12" s="145">
        <v>13</v>
      </c>
      <c r="C12" s="151">
        <v>3</v>
      </c>
      <c r="D12" s="151">
        <v>163</v>
      </c>
      <c r="E12" s="151">
        <v>41</v>
      </c>
      <c r="F12" s="151">
        <v>80</v>
      </c>
      <c r="G12" s="151">
        <v>0</v>
      </c>
      <c r="H12" s="121">
        <f aca="true" t="shared" si="0" ref="H12:H21">SUM(B12:G12)</f>
        <v>300</v>
      </c>
      <c r="I12" s="51"/>
      <c r="J12" s="51"/>
      <c r="K12" s="51"/>
      <c r="L12" s="51"/>
      <c r="M12" s="51"/>
    </row>
    <row r="13" spans="1:13" s="52" customFormat="1" ht="15">
      <c r="A13" s="28" t="s">
        <v>129</v>
      </c>
      <c r="B13" s="145">
        <v>1</v>
      </c>
      <c r="C13" s="151">
        <v>0</v>
      </c>
      <c r="D13" s="151">
        <v>14</v>
      </c>
      <c r="E13" s="151">
        <v>1</v>
      </c>
      <c r="F13" s="151">
        <v>0</v>
      </c>
      <c r="G13" s="151">
        <v>0</v>
      </c>
      <c r="H13" s="121">
        <f t="shared" si="0"/>
        <v>16</v>
      </c>
      <c r="I13" s="51"/>
      <c r="J13" s="51"/>
      <c r="K13" s="51"/>
      <c r="L13" s="51"/>
      <c r="M13" s="51"/>
    </row>
    <row r="14" spans="1:13" s="52" customFormat="1" ht="15">
      <c r="A14" s="28" t="s">
        <v>130</v>
      </c>
      <c r="B14" s="145">
        <v>0</v>
      </c>
      <c r="C14" s="151">
        <v>0</v>
      </c>
      <c r="D14" s="151">
        <v>0</v>
      </c>
      <c r="E14" s="151">
        <v>0</v>
      </c>
      <c r="F14" s="151">
        <v>0</v>
      </c>
      <c r="G14" s="151">
        <v>0</v>
      </c>
      <c r="H14" s="121">
        <f t="shared" si="0"/>
        <v>0</v>
      </c>
      <c r="I14" s="51"/>
      <c r="J14" s="51"/>
      <c r="K14" s="51"/>
      <c r="L14" s="51"/>
      <c r="M14" s="51"/>
    </row>
    <row r="15" spans="1:13" s="52" customFormat="1" ht="15">
      <c r="A15" s="28" t="s">
        <v>131</v>
      </c>
      <c r="B15" s="145">
        <v>0</v>
      </c>
      <c r="C15" s="151">
        <v>0</v>
      </c>
      <c r="D15" s="151">
        <v>1</v>
      </c>
      <c r="E15" s="151">
        <v>1</v>
      </c>
      <c r="F15" s="151">
        <v>1</v>
      </c>
      <c r="G15" s="151">
        <v>0</v>
      </c>
      <c r="H15" s="121">
        <f t="shared" si="0"/>
        <v>3</v>
      </c>
      <c r="I15" s="51"/>
      <c r="J15" s="51"/>
      <c r="K15" s="51"/>
      <c r="L15" s="51"/>
      <c r="M15" s="51"/>
    </row>
    <row r="16" spans="1:13" s="52" customFormat="1" ht="15.75" thickBot="1">
      <c r="A16" s="28" t="s">
        <v>239</v>
      </c>
      <c r="B16" s="145">
        <v>1</v>
      </c>
      <c r="C16" s="151">
        <v>2</v>
      </c>
      <c r="D16" s="151">
        <v>0</v>
      </c>
      <c r="E16" s="151">
        <v>0</v>
      </c>
      <c r="F16" s="151">
        <v>4</v>
      </c>
      <c r="G16" s="151">
        <v>0</v>
      </c>
      <c r="H16" s="121">
        <f t="shared" si="0"/>
        <v>7</v>
      </c>
      <c r="I16" s="51"/>
      <c r="J16" s="51"/>
      <c r="K16" s="51"/>
      <c r="L16" s="51"/>
      <c r="M16" s="51"/>
    </row>
    <row r="17" spans="1:13" s="52" customFormat="1" ht="15.75" thickBot="1">
      <c r="A17" s="28" t="s">
        <v>12</v>
      </c>
      <c r="B17" s="145">
        <v>9</v>
      </c>
      <c r="C17" s="151">
        <v>43</v>
      </c>
      <c r="D17" s="151">
        <v>66</v>
      </c>
      <c r="E17" s="151">
        <v>91</v>
      </c>
      <c r="F17" s="151">
        <v>403</v>
      </c>
      <c r="G17" s="233">
        <v>26</v>
      </c>
      <c r="H17" s="299">
        <f t="shared" si="0"/>
        <v>638</v>
      </c>
      <c r="I17" s="51"/>
      <c r="J17" s="51"/>
      <c r="K17" s="51"/>
      <c r="L17" s="51"/>
      <c r="M17" s="51"/>
    </row>
    <row r="18" spans="1:13" s="52" customFormat="1" ht="15">
      <c r="A18" s="28" t="s">
        <v>13</v>
      </c>
      <c r="B18" s="145">
        <v>6</v>
      </c>
      <c r="C18" s="151">
        <v>2</v>
      </c>
      <c r="D18" s="151">
        <v>38</v>
      </c>
      <c r="E18" s="151">
        <v>38</v>
      </c>
      <c r="F18" s="151">
        <v>114</v>
      </c>
      <c r="G18" s="151">
        <v>1</v>
      </c>
      <c r="H18" s="121">
        <f t="shared" si="0"/>
        <v>199</v>
      </c>
      <c r="I18" s="51"/>
      <c r="J18" s="51"/>
      <c r="K18" s="51"/>
      <c r="L18" s="51"/>
      <c r="M18" s="51"/>
    </row>
    <row r="19" spans="1:13" s="52" customFormat="1" ht="15">
      <c r="A19" s="28" t="s">
        <v>132</v>
      </c>
      <c r="B19" s="145">
        <v>0</v>
      </c>
      <c r="C19" s="151">
        <v>0</v>
      </c>
      <c r="D19" s="151">
        <v>1</v>
      </c>
      <c r="E19" s="151">
        <v>0</v>
      </c>
      <c r="F19" s="151">
        <v>0</v>
      </c>
      <c r="G19" s="151">
        <v>0</v>
      </c>
      <c r="H19" s="121">
        <f t="shared" si="0"/>
        <v>1</v>
      </c>
      <c r="I19" s="51"/>
      <c r="J19" s="51"/>
      <c r="K19" s="51"/>
      <c r="L19" s="51"/>
      <c r="M19" s="51"/>
    </row>
    <row r="20" spans="1:22" s="52" customFormat="1" ht="15">
      <c r="A20" s="28" t="s">
        <v>133</v>
      </c>
      <c r="B20" s="145">
        <v>0</v>
      </c>
      <c r="C20" s="151">
        <v>0</v>
      </c>
      <c r="D20" s="151">
        <v>0</v>
      </c>
      <c r="E20" s="151">
        <v>0</v>
      </c>
      <c r="F20" s="151">
        <v>0</v>
      </c>
      <c r="G20" s="151">
        <v>0</v>
      </c>
      <c r="H20" s="121">
        <f t="shared" si="0"/>
        <v>0</v>
      </c>
      <c r="J20" s="51"/>
      <c r="K20" s="51"/>
      <c r="L20" s="51"/>
      <c r="M20" s="51"/>
      <c r="N20" s="51"/>
      <c r="O20" s="51"/>
      <c r="P20" s="51"/>
      <c r="Q20" s="51"/>
      <c r="R20" s="51"/>
      <c r="S20" s="51"/>
      <c r="T20" s="51"/>
      <c r="U20" s="51"/>
      <c r="V20" s="51"/>
    </row>
    <row r="21" spans="1:22" s="52" customFormat="1" ht="15.75" thickBot="1">
      <c r="A21" s="28" t="s">
        <v>91</v>
      </c>
      <c r="B21" s="145">
        <v>0</v>
      </c>
      <c r="C21" s="151">
        <v>0</v>
      </c>
      <c r="D21" s="151">
        <v>12</v>
      </c>
      <c r="E21" s="151">
        <v>1</v>
      </c>
      <c r="F21" s="151">
        <v>7</v>
      </c>
      <c r="G21" s="151">
        <v>0</v>
      </c>
      <c r="H21" s="121">
        <f t="shared" si="0"/>
        <v>20</v>
      </c>
      <c r="J21" s="51"/>
      <c r="K21" s="51"/>
      <c r="L21" s="51"/>
      <c r="M21" s="51"/>
      <c r="N21" s="51"/>
      <c r="O21" s="51"/>
      <c r="P21" s="51"/>
      <c r="Q21" s="51"/>
      <c r="R21" s="51"/>
      <c r="S21" s="51"/>
      <c r="T21" s="51"/>
      <c r="U21" s="51"/>
      <c r="V21" s="51"/>
    </row>
    <row r="22" spans="1:22" s="52" customFormat="1" ht="15.75" thickBot="1">
      <c r="A22" s="249" t="s">
        <v>298</v>
      </c>
      <c r="B22" s="54"/>
      <c r="C22" s="55"/>
      <c r="D22" s="55"/>
      <c r="E22" s="55"/>
      <c r="F22" s="55"/>
      <c r="G22" s="223" t="s">
        <v>287</v>
      </c>
      <c r="H22" s="122">
        <f>SUM(H11:H21)</f>
        <v>1210</v>
      </c>
      <c r="J22" s="51"/>
      <c r="K22" s="51"/>
      <c r="L22" s="51"/>
      <c r="M22" s="51"/>
      <c r="N22" s="51"/>
      <c r="O22" s="51"/>
      <c r="P22" s="51"/>
      <c r="Q22" s="51"/>
      <c r="R22" s="51"/>
      <c r="S22" s="51"/>
      <c r="T22" s="51"/>
      <c r="U22" s="51"/>
      <c r="V22" s="51"/>
    </row>
    <row r="23" spans="1:22" s="52" customFormat="1" ht="15">
      <c r="A23" s="53"/>
      <c r="B23" s="54"/>
      <c r="C23" s="55"/>
      <c r="D23" s="55"/>
      <c r="E23" s="55"/>
      <c r="F23" s="55"/>
      <c r="G23" s="55"/>
      <c r="H23" s="55"/>
      <c r="I23" s="55"/>
      <c r="J23" s="51"/>
      <c r="K23" s="51"/>
      <c r="L23" s="51"/>
      <c r="M23" s="51"/>
      <c r="N23" s="51"/>
      <c r="O23" s="51"/>
      <c r="P23" s="51"/>
      <c r="Q23" s="51"/>
      <c r="R23" s="51"/>
      <c r="S23" s="51"/>
      <c r="T23" s="51"/>
      <c r="U23" s="51"/>
      <c r="V23" s="51"/>
    </row>
    <row r="24" spans="1:22" s="52" customFormat="1" ht="15.75">
      <c r="A24" s="56"/>
      <c r="B24" s="261"/>
      <c r="J24" s="51"/>
      <c r="K24" s="51"/>
      <c r="L24" s="51"/>
      <c r="M24" s="51"/>
      <c r="N24" s="51"/>
      <c r="O24" s="51"/>
      <c r="P24" s="51"/>
      <c r="Q24" s="51"/>
      <c r="R24" s="51"/>
      <c r="S24" s="51"/>
      <c r="T24" s="51"/>
      <c r="U24" s="51"/>
      <c r="V24" s="51"/>
    </row>
    <row r="25" spans="1:22" ht="49.5" customHeight="1">
      <c r="A25" s="130" t="s">
        <v>244</v>
      </c>
      <c r="B25" s="345" t="s">
        <v>81</v>
      </c>
      <c r="C25" s="334"/>
      <c r="D25" s="334"/>
      <c r="E25" s="334"/>
      <c r="F25" s="334"/>
      <c r="G25" s="334"/>
      <c r="H25" s="334"/>
      <c r="I25" s="42"/>
      <c r="N25" s="41"/>
      <c r="O25" s="41"/>
      <c r="P25" s="41"/>
      <c r="Q25" s="41"/>
      <c r="R25" s="41"/>
      <c r="S25" s="41"/>
      <c r="T25" s="41"/>
      <c r="U25" s="41"/>
      <c r="V25" s="41"/>
    </row>
    <row r="26" spans="1:22" ht="19.5" customHeight="1">
      <c r="A26" s="348" t="s">
        <v>248</v>
      </c>
      <c r="B26" s="350" t="s">
        <v>18</v>
      </c>
      <c r="C26" s="350" t="s">
        <v>17</v>
      </c>
      <c r="D26" s="344" t="s">
        <v>16</v>
      </c>
      <c r="E26" s="344"/>
      <c r="F26" s="344"/>
      <c r="G26" s="344"/>
      <c r="H26" s="346" t="s">
        <v>3</v>
      </c>
      <c r="I26" s="42"/>
      <c r="N26" s="41"/>
      <c r="O26" s="41"/>
      <c r="P26" s="41"/>
      <c r="Q26" s="41"/>
      <c r="R26" s="41"/>
      <c r="S26" s="41"/>
      <c r="T26" s="41"/>
      <c r="U26" s="41"/>
      <c r="V26" s="41"/>
    </row>
    <row r="27" spans="1:13" s="52" customFormat="1" ht="49.5" customHeight="1">
      <c r="A27" s="349"/>
      <c r="B27" s="351"/>
      <c r="C27" s="351"/>
      <c r="D27" s="195" t="s">
        <v>144</v>
      </c>
      <c r="E27" s="195" t="s">
        <v>24</v>
      </c>
      <c r="F27" s="195" t="s">
        <v>66</v>
      </c>
      <c r="G27" s="195" t="s">
        <v>145</v>
      </c>
      <c r="H27" s="347"/>
      <c r="I27" s="51"/>
      <c r="J27" s="51"/>
      <c r="K27" s="51"/>
      <c r="L27" s="51"/>
      <c r="M27" s="51"/>
    </row>
    <row r="28" spans="1:13" s="52" customFormat="1" ht="15">
      <c r="A28" s="28" t="s">
        <v>238</v>
      </c>
      <c r="B28" s="145">
        <v>39</v>
      </c>
      <c r="C28" s="151">
        <v>118</v>
      </c>
      <c r="D28" s="151">
        <v>11</v>
      </c>
      <c r="E28" s="151">
        <v>4</v>
      </c>
      <c r="F28" s="151">
        <v>58</v>
      </c>
      <c r="G28" s="151">
        <v>0</v>
      </c>
      <c r="H28" s="121">
        <f>SUM(B28:G28)</f>
        <v>230</v>
      </c>
      <c r="I28" s="51"/>
      <c r="J28" s="51"/>
      <c r="K28" s="51"/>
      <c r="L28" s="51"/>
      <c r="M28" s="51"/>
    </row>
    <row r="29" spans="1:13" s="52" customFormat="1" ht="15">
      <c r="A29" s="28" t="s">
        <v>128</v>
      </c>
      <c r="B29" s="145">
        <v>113</v>
      </c>
      <c r="C29" s="151">
        <v>266</v>
      </c>
      <c r="D29" s="151">
        <v>136</v>
      </c>
      <c r="E29" s="151">
        <v>90</v>
      </c>
      <c r="F29" s="151">
        <v>1006</v>
      </c>
      <c r="G29" s="151">
        <v>0</v>
      </c>
      <c r="H29" s="121">
        <f aca="true" t="shared" si="1" ref="H29:H38">SUM(B29:G29)</f>
        <v>1611</v>
      </c>
      <c r="I29" s="51"/>
      <c r="J29" s="51"/>
      <c r="K29" s="51"/>
      <c r="L29" s="51"/>
      <c r="M29" s="51"/>
    </row>
    <row r="30" spans="1:13" s="52" customFormat="1" ht="15">
      <c r="A30" s="28" t="s">
        <v>129</v>
      </c>
      <c r="B30" s="145">
        <v>0</v>
      </c>
      <c r="C30" s="151">
        <v>6</v>
      </c>
      <c r="D30" s="151">
        <v>5</v>
      </c>
      <c r="E30" s="151">
        <v>1</v>
      </c>
      <c r="F30" s="151">
        <v>19</v>
      </c>
      <c r="G30" s="151">
        <v>0</v>
      </c>
      <c r="H30" s="121">
        <f t="shared" si="1"/>
        <v>31</v>
      </c>
      <c r="I30" s="51"/>
      <c r="J30" s="51"/>
      <c r="K30" s="51"/>
      <c r="L30" s="51"/>
      <c r="M30" s="51"/>
    </row>
    <row r="31" spans="1:13" s="52" customFormat="1" ht="15">
      <c r="A31" s="28" t="s">
        <v>130</v>
      </c>
      <c r="B31" s="145">
        <v>0</v>
      </c>
      <c r="C31" s="151">
        <v>0</v>
      </c>
      <c r="D31" s="151">
        <v>1</v>
      </c>
      <c r="E31" s="151">
        <v>0</v>
      </c>
      <c r="F31" s="151">
        <v>1</v>
      </c>
      <c r="G31" s="151">
        <v>0</v>
      </c>
      <c r="H31" s="121">
        <f t="shared" si="1"/>
        <v>2</v>
      </c>
      <c r="I31" s="51"/>
      <c r="J31" s="51"/>
      <c r="K31" s="51"/>
      <c r="L31" s="51"/>
      <c r="M31" s="51"/>
    </row>
    <row r="32" spans="1:13" s="52" customFormat="1" ht="15">
      <c r="A32" s="28" t="s">
        <v>131</v>
      </c>
      <c r="B32" s="145">
        <v>1</v>
      </c>
      <c r="C32" s="151">
        <v>1</v>
      </c>
      <c r="D32" s="151">
        <v>2</v>
      </c>
      <c r="E32" s="151">
        <v>2</v>
      </c>
      <c r="F32" s="151">
        <v>6</v>
      </c>
      <c r="G32" s="151">
        <v>0</v>
      </c>
      <c r="H32" s="121">
        <f t="shared" si="1"/>
        <v>12</v>
      </c>
      <c r="I32" s="51"/>
      <c r="J32" s="51"/>
      <c r="K32" s="51"/>
      <c r="L32" s="51"/>
      <c r="M32" s="51"/>
    </row>
    <row r="33" spans="1:13" s="52" customFormat="1" ht="15">
      <c r="A33" s="28" t="s">
        <v>239</v>
      </c>
      <c r="B33" s="145">
        <v>60</v>
      </c>
      <c r="C33" s="151">
        <v>190</v>
      </c>
      <c r="D33" s="151">
        <v>24</v>
      </c>
      <c r="E33" s="151">
        <v>25</v>
      </c>
      <c r="F33" s="151">
        <v>119</v>
      </c>
      <c r="G33" s="151">
        <v>0</v>
      </c>
      <c r="H33" s="121">
        <f t="shared" si="1"/>
        <v>418</v>
      </c>
      <c r="I33" s="51"/>
      <c r="J33" s="51"/>
      <c r="K33" s="51"/>
      <c r="L33" s="51"/>
      <c r="M33" s="51"/>
    </row>
    <row r="34" spans="1:13" s="52" customFormat="1" ht="15">
      <c r="A34" s="28" t="s">
        <v>12</v>
      </c>
      <c r="B34" s="145">
        <v>1</v>
      </c>
      <c r="C34" s="151">
        <v>14</v>
      </c>
      <c r="D34" s="151">
        <v>0</v>
      </c>
      <c r="E34" s="151">
        <v>1</v>
      </c>
      <c r="F34" s="151">
        <v>39</v>
      </c>
      <c r="G34" s="151">
        <v>3</v>
      </c>
      <c r="H34" s="121">
        <f t="shared" si="1"/>
        <v>58</v>
      </c>
      <c r="I34" s="51"/>
      <c r="J34" s="51"/>
      <c r="K34" s="51"/>
      <c r="L34" s="51"/>
      <c r="M34" s="51"/>
    </row>
    <row r="35" spans="1:13" s="52" customFormat="1" ht="15">
      <c r="A35" s="28" t="s">
        <v>13</v>
      </c>
      <c r="B35" s="145">
        <v>7</v>
      </c>
      <c r="C35" s="151">
        <v>30</v>
      </c>
      <c r="D35" s="151">
        <v>0</v>
      </c>
      <c r="E35" s="151">
        <v>3</v>
      </c>
      <c r="F35" s="151">
        <v>25</v>
      </c>
      <c r="G35" s="151">
        <v>0</v>
      </c>
      <c r="H35" s="121">
        <f t="shared" si="1"/>
        <v>65</v>
      </c>
      <c r="I35" s="51"/>
      <c r="J35" s="51"/>
      <c r="K35" s="51"/>
      <c r="L35" s="51"/>
      <c r="M35" s="51"/>
    </row>
    <row r="36" spans="1:22" ht="14.25">
      <c r="A36" s="28" t="s">
        <v>132</v>
      </c>
      <c r="B36" s="145">
        <v>0</v>
      </c>
      <c r="C36" s="151">
        <v>0</v>
      </c>
      <c r="D36" s="151">
        <v>0</v>
      </c>
      <c r="E36" s="151">
        <v>0</v>
      </c>
      <c r="F36" s="151">
        <v>1</v>
      </c>
      <c r="G36" s="151">
        <v>0</v>
      </c>
      <c r="H36" s="121">
        <f t="shared" si="1"/>
        <v>1</v>
      </c>
      <c r="I36" s="42"/>
      <c r="N36" s="41"/>
      <c r="O36" s="41"/>
      <c r="P36" s="41"/>
      <c r="Q36" s="41"/>
      <c r="R36" s="41"/>
      <c r="S36" s="41"/>
      <c r="T36" s="41"/>
      <c r="U36" s="41"/>
      <c r="V36" s="41"/>
    </row>
    <row r="37" spans="1:8" ht="14.25">
      <c r="A37" s="28" t="s">
        <v>133</v>
      </c>
      <c r="B37" s="145">
        <v>0</v>
      </c>
      <c r="C37" s="151">
        <v>0</v>
      </c>
      <c r="D37" s="151">
        <v>0</v>
      </c>
      <c r="E37" s="151">
        <v>0</v>
      </c>
      <c r="F37" s="151">
        <v>0</v>
      </c>
      <c r="G37" s="151">
        <v>0</v>
      </c>
      <c r="H37" s="121">
        <f t="shared" si="1"/>
        <v>0</v>
      </c>
    </row>
    <row r="38" spans="1:8" ht="15" thickBot="1">
      <c r="A38" s="28" t="s">
        <v>91</v>
      </c>
      <c r="B38" s="145">
        <v>12</v>
      </c>
      <c r="C38" s="151">
        <v>23</v>
      </c>
      <c r="D38" s="151">
        <v>3</v>
      </c>
      <c r="E38" s="151">
        <v>4</v>
      </c>
      <c r="F38" s="151">
        <v>46</v>
      </c>
      <c r="G38" s="151">
        <v>1</v>
      </c>
      <c r="H38" s="121">
        <f t="shared" si="1"/>
        <v>89</v>
      </c>
    </row>
    <row r="39" spans="7:8" ht="15.75" thickBot="1">
      <c r="G39" s="223" t="s">
        <v>287</v>
      </c>
      <c r="H39" s="122">
        <f>SUM(H28:H38)</f>
        <v>2517</v>
      </c>
    </row>
    <row r="40" ht="12.75"/>
  </sheetData>
  <sheetProtection password="C482" sheet="1" objects="1" scenarios="1"/>
  <mergeCells count="14">
    <mergeCell ref="A26:A27"/>
    <mergeCell ref="B26:B27"/>
    <mergeCell ref="C26:C27"/>
    <mergeCell ref="A5:I5"/>
    <mergeCell ref="B8:H8"/>
    <mergeCell ref="A9:A10"/>
    <mergeCell ref="B9:B10"/>
    <mergeCell ref="C9:C10"/>
    <mergeCell ref="C1:D1"/>
    <mergeCell ref="D9:G9"/>
    <mergeCell ref="D26:G26"/>
    <mergeCell ref="B25:H25"/>
    <mergeCell ref="H9:H10"/>
    <mergeCell ref="H26:H27"/>
  </mergeCells>
  <conditionalFormatting sqref="H3">
    <cfRule type="expression" priority="1" dxfId="2" stopIfTrue="1">
      <formula>H3&lt;=(G3*0.7)</formula>
    </cfRule>
    <cfRule type="expression" priority="2" dxfId="1" stopIfTrue="1">
      <formula>AND(H3&gt;(G3*0.7),(H3&lt;G3))</formula>
    </cfRule>
    <cfRule type="expression" priority="3" dxfId="0" stopIfTrue="1">
      <formula>(H3=G3)</formula>
    </cfRule>
  </conditionalFormatting>
  <printOptions horizontalCentered="1"/>
  <pageMargins left="0.2755905511811024" right="0.2755905511811024" top="0.4330708661417323" bottom="0.3937007874015748" header="0.31496062992125984" footer="0.3937007874015748"/>
  <pageSetup fitToHeight="1"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W166"/>
  <sheetViews>
    <sheetView showGridLines="0" zoomScale="80" zoomScaleNormal="80" zoomScalePageLayoutView="0" workbookViewId="0" topLeftCell="A1">
      <selection activeCell="F3" sqref="F3"/>
    </sheetView>
  </sheetViews>
  <sheetFormatPr defaultColWidth="0" defaultRowHeight="14.25" zeroHeight="1"/>
  <cols>
    <col min="1" max="1" width="49.375" style="16" customWidth="1"/>
    <col min="2" max="8" width="16.625" style="16" customWidth="1"/>
    <col min="9" max="9" width="2.625" style="4" customWidth="1"/>
    <col min="10" max="10" width="8.875" style="256" hidden="1" customWidth="1"/>
    <col min="11" max="22" width="0" style="256" hidden="1" customWidth="1"/>
    <col min="23" max="16384" width="0" style="16" hidden="1" customWidth="1"/>
  </cols>
  <sheetData>
    <row r="1" spans="3:4" ht="15.75">
      <c r="C1" s="326"/>
      <c r="D1" s="327"/>
    </row>
    <row r="2" spans="1:22" s="57" customFormat="1" ht="51" customHeight="1">
      <c r="A2" s="115" t="s">
        <v>78</v>
      </c>
      <c r="B2" s="161" t="e">
        <f>#REF!</f>
        <v>#REF!</v>
      </c>
      <c r="E2" s="113" t="s">
        <v>218</v>
      </c>
      <c r="F2" s="113" t="s">
        <v>221</v>
      </c>
      <c r="G2" s="113" t="s">
        <v>219</v>
      </c>
      <c r="H2" s="113" t="s">
        <v>220</v>
      </c>
      <c r="L2" s="58"/>
      <c r="M2" s="58"/>
      <c r="N2" s="58"/>
      <c r="O2" s="58"/>
      <c r="P2" s="58"/>
      <c r="Q2" s="58"/>
      <c r="R2" s="58"/>
      <c r="S2" s="58"/>
      <c r="T2" s="58"/>
      <c r="U2" s="58"/>
      <c r="V2" s="58"/>
    </row>
    <row r="3" spans="1:22" s="57" customFormat="1" ht="20.25">
      <c r="A3" s="115"/>
      <c r="B3" s="115"/>
      <c r="E3" s="114">
        <v>404</v>
      </c>
      <c r="F3" s="114">
        <f>COUNT(B11:G21,B28:G38,B45:G46,B72:G73,D97:G98,B106:G109,B111:G114,B116:G120,B122:G124,B126:G127,B129:G130,B138:G141,B143:G146,B148:G152,B154:G156,B158:G159,B161:G162)</f>
        <v>404</v>
      </c>
      <c r="G3" s="114">
        <v>216</v>
      </c>
      <c r="H3" s="114">
        <f>COUNT(B47:G64,B74:G91)</f>
        <v>0</v>
      </c>
      <c r="L3" s="58"/>
      <c r="M3" s="58"/>
      <c r="N3" s="58"/>
      <c r="O3" s="58"/>
      <c r="P3" s="58"/>
      <c r="Q3" s="58"/>
      <c r="R3" s="58"/>
      <c r="S3" s="58"/>
      <c r="T3" s="58"/>
      <c r="U3" s="58"/>
      <c r="V3" s="58"/>
    </row>
    <row r="4" spans="1:22" s="57" customFormat="1" ht="20.25">
      <c r="A4" s="115" t="s">
        <v>115</v>
      </c>
      <c r="B4" s="115"/>
      <c r="C4" s="257"/>
      <c r="D4" s="115"/>
      <c r="E4" s="115"/>
      <c r="F4" s="115"/>
      <c r="G4" s="115"/>
      <c r="H4" s="115"/>
      <c r="I4" s="115"/>
      <c r="J4" s="58"/>
      <c r="L4" s="58"/>
      <c r="M4" s="58"/>
      <c r="N4" s="58"/>
      <c r="O4" s="58"/>
      <c r="P4" s="58"/>
      <c r="Q4" s="58"/>
      <c r="R4" s="58"/>
      <c r="S4" s="58"/>
      <c r="T4" s="58"/>
      <c r="U4" s="58"/>
      <c r="V4" s="58"/>
    </row>
    <row r="5" spans="1:22" s="57" customFormat="1" ht="20.25">
      <c r="A5" s="353" t="s">
        <v>290</v>
      </c>
      <c r="B5" s="353"/>
      <c r="C5" s="353"/>
      <c r="D5" s="353"/>
      <c r="E5" s="353"/>
      <c r="F5" s="353"/>
      <c r="G5" s="353"/>
      <c r="H5" s="353"/>
      <c r="I5" s="353"/>
      <c r="J5" s="353"/>
      <c r="K5" s="58"/>
      <c r="L5" s="58"/>
      <c r="M5" s="58"/>
      <c r="N5" s="58"/>
      <c r="O5" s="58"/>
      <c r="P5" s="58"/>
      <c r="Q5" s="58"/>
      <c r="R5" s="58"/>
      <c r="S5" s="58"/>
      <c r="T5" s="58"/>
      <c r="U5" s="58"/>
      <c r="V5" s="58"/>
    </row>
    <row r="6" spans="1:22" s="57" customFormat="1" ht="20.25">
      <c r="A6" s="59" t="s">
        <v>123</v>
      </c>
      <c r="B6" s="7"/>
      <c r="C6" s="7"/>
      <c r="D6" s="7"/>
      <c r="E6" s="7"/>
      <c r="F6" s="7"/>
      <c r="G6" s="7"/>
      <c r="H6" s="7"/>
      <c r="I6" s="7"/>
      <c r="J6" s="7"/>
      <c r="K6" s="58"/>
      <c r="L6" s="58"/>
      <c r="M6" s="58"/>
      <c r="N6" s="58"/>
      <c r="O6" s="58"/>
      <c r="P6" s="58"/>
      <c r="Q6" s="58"/>
      <c r="R6" s="58"/>
      <c r="S6" s="58"/>
      <c r="T6" s="58"/>
      <c r="U6" s="58"/>
      <c r="V6" s="58"/>
    </row>
    <row r="7" spans="1:4" ht="15.75">
      <c r="A7" s="263"/>
      <c r="C7" s="263"/>
      <c r="D7" s="263"/>
    </row>
    <row r="8" spans="1:22" ht="52.5" customHeight="1">
      <c r="A8" s="130" t="s">
        <v>265</v>
      </c>
      <c r="B8" s="324" t="s">
        <v>81</v>
      </c>
      <c r="C8" s="324"/>
      <c r="D8" s="324"/>
      <c r="E8" s="324"/>
      <c r="F8" s="324"/>
      <c r="G8" s="324"/>
      <c r="H8" s="324"/>
      <c r="I8" s="256"/>
      <c r="O8" s="16"/>
      <c r="P8" s="16"/>
      <c r="Q8" s="16"/>
      <c r="R8" s="16"/>
      <c r="S8" s="16"/>
      <c r="T8" s="16"/>
      <c r="U8" s="16"/>
      <c r="V8" s="16"/>
    </row>
    <row r="9" spans="1:22" ht="19.5" customHeight="1">
      <c r="A9" s="348" t="s">
        <v>202</v>
      </c>
      <c r="B9" s="350" t="s">
        <v>18</v>
      </c>
      <c r="C9" s="350" t="s">
        <v>17</v>
      </c>
      <c r="D9" s="344" t="s">
        <v>16</v>
      </c>
      <c r="E9" s="344"/>
      <c r="F9" s="344"/>
      <c r="G9" s="344"/>
      <c r="H9" s="346" t="s">
        <v>3</v>
      </c>
      <c r="I9" s="256"/>
      <c r="O9" s="16"/>
      <c r="P9" s="16"/>
      <c r="Q9" s="16"/>
      <c r="R9" s="16"/>
      <c r="S9" s="16"/>
      <c r="T9" s="16"/>
      <c r="U9" s="16"/>
      <c r="V9" s="16"/>
    </row>
    <row r="10" spans="1:14" s="18" customFormat="1" ht="45.75" thickBot="1">
      <c r="A10" s="349"/>
      <c r="B10" s="351"/>
      <c r="C10" s="351"/>
      <c r="D10" s="234" t="s">
        <v>144</v>
      </c>
      <c r="E10" s="234" t="s">
        <v>24</v>
      </c>
      <c r="F10" s="234" t="s">
        <v>66</v>
      </c>
      <c r="G10" s="234" t="s">
        <v>145</v>
      </c>
      <c r="H10" s="347"/>
      <c r="I10" s="19"/>
      <c r="J10" s="19"/>
      <c r="K10" s="19"/>
      <c r="L10" s="19"/>
      <c r="M10" s="19"/>
      <c r="N10" s="19"/>
    </row>
    <row r="11" spans="1:14" s="61" customFormat="1" ht="15">
      <c r="A11" s="28" t="s">
        <v>238</v>
      </c>
      <c r="B11" s="145">
        <v>4</v>
      </c>
      <c r="C11" s="233">
        <v>4</v>
      </c>
      <c r="D11" s="266">
        <v>13</v>
      </c>
      <c r="E11" s="267">
        <v>1</v>
      </c>
      <c r="F11" s="267">
        <v>1</v>
      </c>
      <c r="G11" s="268">
        <v>0</v>
      </c>
      <c r="H11" s="121">
        <f>SUM(B11:G11)</f>
        <v>23</v>
      </c>
      <c r="I11" s="60"/>
      <c r="J11" s="60"/>
      <c r="K11" s="60"/>
      <c r="L11" s="60"/>
      <c r="M11" s="60"/>
      <c r="N11" s="60"/>
    </row>
    <row r="12" spans="1:14" s="61" customFormat="1" ht="15">
      <c r="A12" s="28" t="s">
        <v>128</v>
      </c>
      <c r="B12" s="145">
        <v>11</v>
      </c>
      <c r="C12" s="233">
        <v>3</v>
      </c>
      <c r="D12" s="269">
        <v>151</v>
      </c>
      <c r="E12" s="151">
        <v>16</v>
      </c>
      <c r="F12" s="151">
        <v>68</v>
      </c>
      <c r="G12" s="270">
        <v>0</v>
      </c>
      <c r="H12" s="121">
        <f aca="true" t="shared" si="0" ref="H12:H21">SUM(B12:G12)</f>
        <v>249</v>
      </c>
      <c r="I12" s="60"/>
      <c r="J12" s="60"/>
      <c r="K12" s="60"/>
      <c r="L12" s="60"/>
      <c r="M12" s="60"/>
      <c r="N12" s="60"/>
    </row>
    <row r="13" spans="1:14" s="61" customFormat="1" ht="15">
      <c r="A13" s="28" t="s">
        <v>129</v>
      </c>
      <c r="B13" s="145">
        <v>1</v>
      </c>
      <c r="C13" s="233">
        <v>0</v>
      </c>
      <c r="D13" s="269">
        <v>12</v>
      </c>
      <c r="E13" s="151">
        <v>0</v>
      </c>
      <c r="F13" s="151">
        <v>1</v>
      </c>
      <c r="G13" s="270">
        <v>0</v>
      </c>
      <c r="H13" s="121">
        <f t="shared" si="0"/>
        <v>14</v>
      </c>
      <c r="I13" s="60"/>
      <c r="J13" s="60"/>
      <c r="K13" s="60"/>
      <c r="L13" s="60"/>
      <c r="M13" s="60"/>
      <c r="N13" s="60"/>
    </row>
    <row r="14" spans="1:14" s="61" customFormat="1" ht="15">
      <c r="A14" s="28" t="s">
        <v>130</v>
      </c>
      <c r="B14" s="145">
        <v>0</v>
      </c>
      <c r="C14" s="233">
        <v>0</v>
      </c>
      <c r="D14" s="269">
        <v>0</v>
      </c>
      <c r="E14" s="151">
        <v>0</v>
      </c>
      <c r="F14" s="151">
        <v>0</v>
      </c>
      <c r="G14" s="270">
        <v>0</v>
      </c>
      <c r="H14" s="121">
        <f t="shared" si="0"/>
        <v>0</v>
      </c>
      <c r="I14" s="60"/>
      <c r="J14" s="60"/>
      <c r="K14" s="60"/>
      <c r="L14" s="60"/>
      <c r="M14" s="60"/>
      <c r="N14" s="60"/>
    </row>
    <row r="15" spans="1:14" s="61" customFormat="1" ht="15">
      <c r="A15" s="28" t="s">
        <v>131</v>
      </c>
      <c r="B15" s="145">
        <v>0</v>
      </c>
      <c r="C15" s="233">
        <v>0</v>
      </c>
      <c r="D15" s="269">
        <v>1</v>
      </c>
      <c r="E15" s="151">
        <v>1</v>
      </c>
      <c r="F15" s="151">
        <v>1</v>
      </c>
      <c r="G15" s="270">
        <v>0</v>
      </c>
      <c r="H15" s="121">
        <f t="shared" si="0"/>
        <v>3</v>
      </c>
      <c r="I15" s="60"/>
      <c r="J15" s="60"/>
      <c r="K15" s="60"/>
      <c r="L15" s="60"/>
      <c r="M15" s="60"/>
      <c r="N15" s="60"/>
    </row>
    <row r="16" spans="1:14" s="61" customFormat="1" ht="15">
      <c r="A16" s="28" t="s">
        <v>239</v>
      </c>
      <c r="B16" s="145">
        <v>1</v>
      </c>
      <c r="C16" s="233">
        <v>2</v>
      </c>
      <c r="D16" s="269">
        <v>0</v>
      </c>
      <c r="E16" s="151">
        <v>0</v>
      </c>
      <c r="F16" s="151">
        <v>4</v>
      </c>
      <c r="G16" s="270">
        <v>0</v>
      </c>
      <c r="H16" s="121">
        <f t="shared" si="0"/>
        <v>7</v>
      </c>
      <c r="I16" s="60"/>
      <c r="J16" s="60"/>
      <c r="K16" s="60"/>
      <c r="L16" s="60"/>
      <c r="M16" s="60"/>
      <c r="N16" s="60"/>
    </row>
    <row r="17" spans="1:14" s="61" customFormat="1" ht="15">
      <c r="A17" s="28" t="s">
        <v>12</v>
      </c>
      <c r="B17" s="145">
        <v>9</v>
      </c>
      <c r="C17" s="233">
        <v>35</v>
      </c>
      <c r="D17" s="269">
        <v>70</v>
      </c>
      <c r="E17" s="151">
        <v>73</v>
      </c>
      <c r="F17" s="151">
        <v>390</v>
      </c>
      <c r="G17" s="270">
        <v>24</v>
      </c>
      <c r="H17" s="121">
        <f t="shared" si="0"/>
        <v>601</v>
      </c>
      <c r="I17" s="60"/>
      <c r="J17" s="60"/>
      <c r="K17" s="60"/>
      <c r="L17" s="60"/>
      <c r="M17" s="60"/>
      <c r="N17" s="60"/>
    </row>
    <row r="18" spans="1:14" s="61" customFormat="1" ht="15">
      <c r="A18" s="28" t="s">
        <v>13</v>
      </c>
      <c r="B18" s="145">
        <v>3</v>
      </c>
      <c r="C18" s="233">
        <v>3</v>
      </c>
      <c r="D18" s="269">
        <v>44</v>
      </c>
      <c r="E18" s="151">
        <v>17</v>
      </c>
      <c r="F18" s="151">
        <v>91</v>
      </c>
      <c r="G18" s="270">
        <v>1</v>
      </c>
      <c r="H18" s="121">
        <f t="shared" si="0"/>
        <v>159</v>
      </c>
      <c r="I18" s="60"/>
      <c r="J18" s="60"/>
      <c r="K18" s="60"/>
      <c r="L18" s="60"/>
      <c r="M18" s="60"/>
      <c r="N18" s="60"/>
    </row>
    <row r="19" spans="1:14" s="61" customFormat="1" ht="15">
      <c r="A19" s="28" t="s">
        <v>132</v>
      </c>
      <c r="B19" s="145">
        <v>0</v>
      </c>
      <c r="C19" s="233">
        <v>0</v>
      </c>
      <c r="D19" s="269">
        <v>1</v>
      </c>
      <c r="E19" s="151">
        <v>0</v>
      </c>
      <c r="F19" s="151">
        <v>0</v>
      </c>
      <c r="G19" s="270">
        <v>0</v>
      </c>
      <c r="H19" s="121">
        <f t="shared" si="0"/>
        <v>1</v>
      </c>
      <c r="I19" s="60"/>
      <c r="J19" s="60"/>
      <c r="K19" s="60"/>
      <c r="L19" s="60"/>
      <c r="M19" s="60"/>
      <c r="N19" s="60"/>
    </row>
    <row r="20" spans="1:14" s="61" customFormat="1" ht="15">
      <c r="A20" s="28" t="s">
        <v>133</v>
      </c>
      <c r="B20" s="145">
        <v>0</v>
      </c>
      <c r="C20" s="233">
        <v>0</v>
      </c>
      <c r="D20" s="269">
        <v>0</v>
      </c>
      <c r="E20" s="151">
        <v>0</v>
      </c>
      <c r="F20" s="151">
        <v>0</v>
      </c>
      <c r="G20" s="270">
        <v>0</v>
      </c>
      <c r="H20" s="121">
        <f t="shared" si="0"/>
        <v>0</v>
      </c>
      <c r="I20" s="60"/>
      <c r="J20" s="60"/>
      <c r="K20" s="60"/>
      <c r="L20" s="60"/>
      <c r="M20" s="60"/>
      <c r="N20" s="60"/>
    </row>
    <row r="21" spans="1:14" s="61" customFormat="1" ht="15.75" thickBot="1">
      <c r="A21" s="28" t="s">
        <v>91</v>
      </c>
      <c r="B21" s="145">
        <v>0</v>
      </c>
      <c r="C21" s="233">
        <v>0</v>
      </c>
      <c r="D21" s="271">
        <v>8</v>
      </c>
      <c r="E21" s="272">
        <v>0</v>
      </c>
      <c r="F21" s="272">
        <v>6</v>
      </c>
      <c r="G21" s="273">
        <v>0</v>
      </c>
      <c r="H21" s="121">
        <f t="shared" si="0"/>
        <v>14</v>
      </c>
      <c r="I21" s="60"/>
      <c r="J21" s="60"/>
      <c r="K21" s="60"/>
      <c r="L21" s="60"/>
      <c r="M21" s="60"/>
      <c r="N21" s="60"/>
    </row>
    <row r="22" spans="1:14" s="61" customFormat="1" ht="15.75" thickBot="1">
      <c r="A22" s="249" t="s">
        <v>296</v>
      </c>
      <c r="B22" s="54"/>
      <c r="C22" s="55"/>
      <c r="D22" s="55"/>
      <c r="E22" s="55"/>
      <c r="F22" s="55"/>
      <c r="G22" s="223" t="s">
        <v>287</v>
      </c>
      <c r="H22" s="122">
        <f>SUM(H11:H21)</f>
        <v>1071</v>
      </c>
      <c r="I22" s="60"/>
      <c r="J22" s="60"/>
      <c r="K22" s="60"/>
      <c r="L22" s="60"/>
      <c r="M22" s="60"/>
      <c r="N22" s="60"/>
    </row>
    <row r="23" spans="1:22" s="61" customFormat="1" ht="15.75">
      <c r="A23" s="54"/>
      <c r="C23" s="263"/>
      <c r="J23" s="60"/>
      <c r="K23" s="60"/>
      <c r="L23" s="60"/>
      <c r="M23" s="60"/>
      <c r="N23" s="60"/>
      <c r="O23" s="60"/>
      <c r="P23" s="60"/>
      <c r="Q23" s="60"/>
      <c r="R23" s="60"/>
      <c r="S23" s="60"/>
      <c r="T23" s="60"/>
      <c r="U23" s="60"/>
      <c r="V23" s="60"/>
    </row>
    <row r="24" spans="1:22" s="61" customFormat="1" ht="15.75">
      <c r="A24" s="54"/>
      <c r="C24" s="263"/>
      <c r="J24" s="60"/>
      <c r="K24" s="60"/>
      <c r="L24" s="60"/>
      <c r="M24" s="60"/>
      <c r="N24" s="60"/>
      <c r="O24" s="60"/>
      <c r="P24" s="60"/>
      <c r="Q24" s="60"/>
      <c r="R24" s="60"/>
      <c r="S24" s="60"/>
      <c r="T24" s="60"/>
      <c r="U24" s="60"/>
      <c r="V24" s="60"/>
    </row>
    <row r="25" spans="1:22" ht="52.5" customHeight="1">
      <c r="A25" s="130" t="s">
        <v>266</v>
      </c>
      <c r="B25" s="324" t="s">
        <v>81</v>
      </c>
      <c r="C25" s="324"/>
      <c r="D25" s="324"/>
      <c r="E25" s="324"/>
      <c r="F25" s="324"/>
      <c r="G25" s="324"/>
      <c r="H25" s="324"/>
      <c r="I25" s="256"/>
      <c r="O25" s="16"/>
      <c r="P25" s="16"/>
      <c r="Q25" s="16"/>
      <c r="R25" s="16"/>
      <c r="S25" s="16"/>
      <c r="T25" s="16"/>
      <c r="U25" s="16"/>
      <c r="V25" s="16"/>
    </row>
    <row r="26" spans="1:22" ht="19.5" customHeight="1">
      <c r="A26" s="348" t="s">
        <v>203</v>
      </c>
      <c r="B26" s="350" t="s">
        <v>18</v>
      </c>
      <c r="C26" s="350" t="s">
        <v>17</v>
      </c>
      <c r="D26" s="344" t="s">
        <v>16</v>
      </c>
      <c r="E26" s="344"/>
      <c r="F26" s="344"/>
      <c r="G26" s="344"/>
      <c r="H26" s="346" t="s">
        <v>3</v>
      </c>
      <c r="I26" s="256"/>
      <c r="O26" s="16"/>
      <c r="P26" s="16"/>
      <c r="Q26" s="16"/>
      <c r="R26" s="16"/>
      <c r="S26" s="16"/>
      <c r="T26" s="16"/>
      <c r="U26" s="16"/>
      <c r="V26" s="16"/>
    </row>
    <row r="27" spans="1:22" ht="45.75" thickBot="1">
      <c r="A27" s="349"/>
      <c r="B27" s="351"/>
      <c r="C27" s="351"/>
      <c r="D27" s="234" t="s">
        <v>144</v>
      </c>
      <c r="E27" s="234" t="s">
        <v>24</v>
      </c>
      <c r="F27" s="234" t="s">
        <v>66</v>
      </c>
      <c r="G27" s="234" t="s">
        <v>145</v>
      </c>
      <c r="H27" s="347"/>
      <c r="I27" s="256"/>
      <c r="O27" s="16"/>
      <c r="P27" s="16"/>
      <c r="Q27" s="16"/>
      <c r="R27" s="16"/>
      <c r="S27" s="16"/>
      <c r="T27" s="16"/>
      <c r="U27" s="16"/>
      <c r="V27" s="16"/>
    </row>
    <row r="28" spans="1:14" s="61" customFormat="1" ht="15">
      <c r="A28" s="28" t="s">
        <v>238</v>
      </c>
      <c r="B28" s="145">
        <v>19</v>
      </c>
      <c r="C28" s="233">
        <v>78</v>
      </c>
      <c r="D28" s="266">
        <v>10</v>
      </c>
      <c r="E28" s="267">
        <v>1</v>
      </c>
      <c r="F28" s="267">
        <v>52</v>
      </c>
      <c r="G28" s="268">
        <v>0</v>
      </c>
      <c r="H28" s="121">
        <f>SUM(B28:G28)</f>
        <v>160</v>
      </c>
      <c r="I28" s="60"/>
      <c r="J28" s="60"/>
      <c r="K28" s="60"/>
      <c r="L28" s="60"/>
      <c r="M28" s="60"/>
      <c r="N28" s="60"/>
    </row>
    <row r="29" spans="1:14" s="61" customFormat="1" ht="15">
      <c r="A29" s="28" t="s">
        <v>128</v>
      </c>
      <c r="B29" s="145">
        <v>60</v>
      </c>
      <c r="C29" s="233">
        <v>166</v>
      </c>
      <c r="D29" s="269">
        <v>142</v>
      </c>
      <c r="E29" s="151">
        <v>30</v>
      </c>
      <c r="F29" s="151">
        <v>668</v>
      </c>
      <c r="G29" s="270">
        <v>0</v>
      </c>
      <c r="H29" s="121">
        <f aca="true" t="shared" si="1" ref="H29:H38">SUM(B29:G29)</f>
        <v>1066</v>
      </c>
      <c r="I29" s="60"/>
      <c r="J29" s="60"/>
      <c r="K29" s="60"/>
      <c r="L29" s="60"/>
      <c r="M29" s="60"/>
      <c r="N29" s="60"/>
    </row>
    <row r="30" spans="1:14" s="61" customFormat="1" ht="15">
      <c r="A30" s="28" t="s">
        <v>129</v>
      </c>
      <c r="B30" s="145">
        <v>0</v>
      </c>
      <c r="C30" s="233">
        <v>5</v>
      </c>
      <c r="D30" s="269">
        <v>5</v>
      </c>
      <c r="E30" s="151">
        <v>0</v>
      </c>
      <c r="F30" s="151">
        <v>16</v>
      </c>
      <c r="G30" s="270">
        <v>0</v>
      </c>
      <c r="H30" s="121">
        <f t="shared" si="1"/>
        <v>26</v>
      </c>
      <c r="I30" s="60"/>
      <c r="J30" s="60"/>
      <c r="K30" s="60"/>
      <c r="L30" s="60"/>
      <c r="M30" s="60"/>
      <c r="N30" s="60"/>
    </row>
    <row r="31" spans="1:14" s="61" customFormat="1" ht="15">
      <c r="A31" s="28" t="s">
        <v>130</v>
      </c>
      <c r="B31" s="145">
        <v>0</v>
      </c>
      <c r="C31" s="233">
        <v>0</v>
      </c>
      <c r="D31" s="269">
        <v>1</v>
      </c>
      <c r="E31" s="151">
        <v>0</v>
      </c>
      <c r="F31" s="151">
        <v>1</v>
      </c>
      <c r="G31" s="270">
        <v>0</v>
      </c>
      <c r="H31" s="121">
        <f t="shared" si="1"/>
        <v>2</v>
      </c>
      <c r="I31" s="60"/>
      <c r="J31" s="60"/>
      <c r="K31" s="60"/>
      <c r="L31" s="60"/>
      <c r="M31" s="60"/>
      <c r="N31" s="60"/>
    </row>
    <row r="32" spans="1:14" s="61" customFormat="1" ht="15">
      <c r="A32" s="28" t="s">
        <v>131</v>
      </c>
      <c r="B32" s="145">
        <v>0</v>
      </c>
      <c r="C32" s="233">
        <v>1</v>
      </c>
      <c r="D32" s="269">
        <v>3</v>
      </c>
      <c r="E32" s="151">
        <v>1</v>
      </c>
      <c r="F32" s="151">
        <v>2</v>
      </c>
      <c r="G32" s="270">
        <v>0</v>
      </c>
      <c r="H32" s="121">
        <f t="shared" si="1"/>
        <v>7</v>
      </c>
      <c r="I32" s="60"/>
      <c r="J32" s="60"/>
      <c r="K32" s="60"/>
      <c r="L32" s="60"/>
      <c r="M32" s="60"/>
      <c r="N32" s="60"/>
    </row>
    <row r="33" spans="1:14" s="61" customFormat="1" ht="15">
      <c r="A33" s="28" t="s">
        <v>239</v>
      </c>
      <c r="B33" s="145">
        <v>41</v>
      </c>
      <c r="C33" s="233">
        <v>126</v>
      </c>
      <c r="D33" s="269">
        <v>23</v>
      </c>
      <c r="E33" s="151">
        <v>10</v>
      </c>
      <c r="F33" s="151">
        <v>73</v>
      </c>
      <c r="G33" s="270">
        <v>0</v>
      </c>
      <c r="H33" s="121">
        <f t="shared" si="1"/>
        <v>273</v>
      </c>
      <c r="I33" s="60"/>
      <c r="J33" s="60"/>
      <c r="K33" s="60"/>
      <c r="L33" s="60"/>
      <c r="M33" s="60"/>
      <c r="N33" s="60"/>
    </row>
    <row r="34" spans="1:14" s="61" customFormat="1" ht="15">
      <c r="A34" s="28" t="s">
        <v>12</v>
      </c>
      <c r="B34" s="145">
        <v>0</v>
      </c>
      <c r="C34" s="233">
        <v>12</v>
      </c>
      <c r="D34" s="269">
        <v>1</v>
      </c>
      <c r="E34" s="151">
        <v>0</v>
      </c>
      <c r="F34" s="151">
        <v>35</v>
      </c>
      <c r="G34" s="270">
        <v>2</v>
      </c>
      <c r="H34" s="121">
        <f t="shared" si="1"/>
        <v>50</v>
      </c>
      <c r="I34" s="60"/>
      <c r="J34" s="60"/>
      <c r="K34" s="60"/>
      <c r="L34" s="60"/>
      <c r="M34" s="60"/>
      <c r="N34" s="60"/>
    </row>
    <row r="35" spans="1:14" s="61" customFormat="1" ht="15">
      <c r="A35" s="28" t="s">
        <v>13</v>
      </c>
      <c r="B35" s="145">
        <v>5</v>
      </c>
      <c r="C35" s="233">
        <v>25</v>
      </c>
      <c r="D35" s="269">
        <v>0</v>
      </c>
      <c r="E35" s="151">
        <v>1</v>
      </c>
      <c r="F35" s="151">
        <v>22</v>
      </c>
      <c r="G35" s="270">
        <v>0</v>
      </c>
      <c r="H35" s="121">
        <f t="shared" si="1"/>
        <v>53</v>
      </c>
      <c r="I35" s="60"/>
      <c r="J35" s="60"/>
      <c r="K35" s="60"/>
      <c r="L35" s="60"/>
      <c r="M35" s="60"/>
      <c r="N35" s="60"/>
    </row>
    <row r="36" spans="1:14" s="61" customFormat="1" ht="15">
      <c r="A36" s="28" t="s">
        <v>132</v>
      </c>
      <c r="B36" s="145">
        <v>0</v>
      </c>
      <c r="C36" s="233">
        <v>0</v>
      </c>
      <c r="D36" s="269">
        <v>0</v>
      </c>
      <c r="E36" s="151">
        <v>0</v>
      </c>
      <c r="F36" s="151">
        <v>1</v>
      </c>
      <c r="G36" s="270">
        <v>0</v>
      </c>
      <c r="H36" s="121">
        <f t="shared" si="1"/>
        <v>1</v>
      </c>
      <c r="I36" s="60"/>
      <c r="J36" s="60"/>
      <c r="K36" s="60"/>
      <c r="L36" s="60"/>
      <c r="M36" s="60"/>
      <c r="N36" s="60"/>
    </row>
    <row r="37" spans="1:14" s="61" customFormat="1" ht="15">
      <c r="A37" s="28" t="s">
        <v>133</v>
      </c>
      <c r="B37" s="145">
        <v>0</v>
      </c>
      <c r="C37" s="233">
        <v>0</v>
      </c>
      <c r="D37" s="269">
        <v>0</v>
      </c>
      <c r="E37" s="151">
        <v>0</v>
      </c>
      <c r="F37" s="151">
        <v>0</v>
      </c>
      <c r="G37" s="270">
        <v>0</v>
      </c>
      <c r="H37" s="121">
        <f t="shared" si="1"/>
        <v>0</v>
      </c>
      <c r="I37" s="60"/>
      <c r="J37" s="60"/>
      <c r="K37" s="60"/>
      <c r="L37" s="60"/>
      <c r="M37" s="60"/>
      <c r="N37" s="60"/>
    </row>
    <row r="38" spans="1:14" s="61" customFormat="1" ht="15.75" thickBot="1">
      <c r="A38" s="28" t="s">
        <v>91</v>
      </c>
      <c r="B38" s="145">
        <v>7</v>
      </c>
      <c r="C38" s="233">
        <v>13</v>
      </c>
      <c r="D38" s="271">
        <v>3</v>
      </c>
      <c r="E38" s="272">
        <v>2</v>
      </c>
      <c r="F38" s="272">
        <v>31</v>
      </c>
      <c r="G38" s="273">
        <v>0</v>
      </c>
      <c r="H38" s="121">
        <f t="shared" si="1"/>
        <v>56</v>
      </c>
      <c r="I38" s="60"/>
      <c r="J38" s="60"/>
      <c r="K38" s="60"/>
      <c r="L38" s="60"/>
      <c r="M38" s="60"/>
      <c r="N38" s="60"/>
    </row>
    <row r="39" spans="1:14" s="61" customFormat="1" ht="15.75" thickBot="1">
      <c r="A39" s="249" t="s">
        <v>296</v>
      </c>
      <c r="B39" s="54"/>
      <c r="C39" s="55"/>
      <c r="D39" s="55"/>
      <c r="E39" s="55"/>
      <c r="F39" s="55"/>
      <c r="G39" s="223" t="s">
        <v>287</v>
      </c>
      <c r="H39" s="122">
        <f>SUM(H28:H38)</f>
        <v>1694</v>
      </c>
      <c r="I39" s="60"/>
      <c r="J39" s="60"/>
      <c r="K39" s="60"/>
      <c r="L39" s="60"/>
      <c r="M39" s="60"/>
      <c r="N39" s="60"/>
    </row>
    <row r="40" spans="3:4" ht="15.75">
      <c r="C40" s="263"/>
      <c r="D40" s="263"/>
    </row>
    <row r="41" ht="12.75">
      <c r="J41" s="4"/>
    </row>
    <row r="42" spans="1:10" ht="52.5" customHeight="1">
      <c r="A42" s="130" t="s">
        <v>267</v>
      </c>
      <c r="B42" s="324" t="s">
        <v>81</v>
      </c>
      <c r="C42" s="324"/>
      <c r="D42" s="324"/>
      <c r="E42" s="324"/>
      <c r="F42" s="324"/>
      <c r="G42" s="324"/>
      <c r="H42" s="324"/>
      <c r="J42" s="4"/>
    </row>
    <row r="43" spans="1:23" ht="19.5" customHeight="1">
      <c r="A43" s="348" t="s">
        <v>281</v>
      </c>
      <c r="B43" s="350" t="s">
        <v>18</v>
      </c>
      <c r="C43" s="350" t="s">
        <v>17</v>
      </c>
      <c r="D43" s="344" t="s">
        <v>16</v>
      </c>
      <c r="E43" s="344"/>
      <c r="F43" s="344"/>
      <c r="G43" s="344"/>
      <c r="H43" s="346" t="s">
        <v>3</v>
      </c>
      <c r="J43" s="4"/>
      <c r="W43" s="256"/>
    </row>
    <row r="44" spans="1:22" ht="45">
      <c r="A44" s="349"/>
      <c r="B44" s="351"/>
      <c r="C44" s="351"/>
      <c r="D44" s="138" t="s">
        <v>144</v>
      </c>
      <c r="E44" s="138" t="s">
        <v>24</v>
      </c>
      <c r="F44" s="138" t="s">
        <v>66</v>
      </c>
      <c r="G44" s="138" t="s">
        <v>145</v>
      </c>
      <c r="H44" s="347"/>
      <c r="J44" s="4"/>
      <c r="V44" s="16"/>
    </row>
    <row r="45" spans="1:22" ht="42.75">
      <c r="A45" s="215" t="s">
        <v>97</v>
      </c>
      <c r="B45" s="145">
        <v>0</v>
      </c>
      <c r="C45" s="145">
        <v>0</v>
      </c>
      <c r="D45" s="145">
        <v>2</v>
      </c>
      <c r="E45" s="145">
        <v>1</v>
      </c>
      <c r="F45" s="145">
        <v>3</v>
      </c>
      <c r="G45" s="145">
        <v>0</v>
      </c>
      <c r="H45" s="121">
        <f>SUM(B45:G45)</f>
        <v>6</v>
      </c>
      <c r="J45" s="4"/>
      <c r="V45" s="16"/>
    </row>
    <row r="46" spans="1:22" ht="28.5">
      <c r="A46" s="217" t="s">
        <v>98</v>
      </c>
      <c r="B46" s="218">
        <v>0</v>
      </c>
      <c r="C46" s="218">
        <v>0</v>
      </c>
      <c r="D46" s="218">
        <v>2</v>
      </c>
      <c r="E46" s="218">
        <v>0</v>
      </c>
      <c r="F46" s="218">
        <v>0</v>
      </c>
      <c r="G46" s="218">
        <v>0</v>
      </c>
      <c r="H46" s="121">
        <f>SUM(B46:G46)</f>
        <v>2</v>
      </c>
      <c r="J46" s="4"/>
      <c r="V46" s="16"/>
    </row>
    <row r="47" spans="1:22" ht="28.5">
      <c r="A47" s="227" t="s">
        <v>99</v>
      </c>
      <c r="B47" s="216"/>
      <c r="C47" s="216"/>
      <c r="D47" s="216"/>
      <c r="E47" s="216"/>
      <c r="F47" s="216"/>
      <c r="G47" s="216"/>
      <c r="H47" s="229">
        <f aca="true" t="shared" si="2" ref="H47:H64">IF(COUNT(B47:G47)&lt;6,"",SUM(B47:G47))</f>
      </c>
      <c r="J47" s="4"/>
      <c r="V47" s="16"/>
    </row>
    <row r="48" spans="1:22" ht="28.5">
      <c r="A48" s="227" t="s">
        <v>105</v>
      </c>
      <c r="B48" s="216"/>
      <c r="C48" s="216"/>
      <c r="D48" s="216"/>
      <c r="E48" s="216"/>
      <c r="F48" s="216"/>
      <c r="G48" s="216"/>
      <c r="H48" s="229">
        <f t="shared" si="2"/>
      </c>
      <c r="J48" s="4"/>
      <c r="V48" s="16"/>
    </row>
    <row r="49" spans="1:22" ht="28.5">
      <c r="A49" s="227" t="s">
        <v>271</v>
      </c>
      <c r="B49" s="216"/>
      <c r="C49" s="216"/>
      <c r="D49" s="216"/>
      <c r="E49" s="216"/>
      <c r="F49" s="216"/>
      <c r="G49" s="216"/>
      <c r="H49" s="229">
        <f t="shared" si="2"/>
      </c>
      <c r="J49" s="4"/>
      <c r="V49" s="16"/>
    </row>
    <row r="50" spans="1:22" ht="28.5">
      <c r="A50" s="227" t="s">
        <v>272</v>
      </c>
      <c r="B50" s="216"/>
      <c r="C50" s="216"/>
      <c r="D50" s="216"/>
      <c r="E50" s="216"/>
      <c r="F50" s="216"/>
      <c r="G50" s="216"/>
      <c r="H50" s="229">
        <f t="shared" si="2"/>
      </c>
      <c r="J50" s="4"/>
      <c r="V50" s="16"/>
    </row>
    <row r="51" spans="1:22" ht="28.5">
      <c r="A51" s="227" t="s">
        <v>273</v>
      </c>
      <c r="B51" s="216"/>
      <c r="C51" s="216"/>
      <c r="D51" s="216"/>
      <c r="E51" s="216"/>
      <c r="F51" s="216"/>
      <c r="G51" s="216"/>
      <c r="H51" s="229">
        <f t="shared" si="2"/>
      </c>
      <c r="J51" s="4"/>
      <c r="V51" s="16"/>
    </row>
    <row r="52" spans="1:22" ht="28.5">
      <c r="A52" s="227" t="s">
        <v>274</v>
      </c>
      <c r="B52" s="216"/>
      <c r="C52" s="216"/>
      <c r="D52" s="216"/>
      <c r="E52" s="216"/>
      <c r="F52" s="216"/>
      <c r="G52" s="216"/>
      <c r="H52" s="229">
        <f t="shared" si="2"/>
      </c>
      <c r="J52" s="4"/>
      <c r="V52" s="16"/>
    </row>
    <row r="53" spans="1:22" ht="28.5">
      <c r="A53" s="227" t="s">
        <v>275</v>
      </c>
      <c r="B53" s="216"/>
      <c r="C53" s="216"/>
      <c r="D53" s="216"/>
      <c r="E53" s="216"/>
      <c r="F53" s="216"/>
      <c r="G53" s="216"/>
      <c r="H53" s="229">
        <f t="shared" si="2"/>
      </c>
      <c r="J53" s="4"/>
      <c r="V53" s="16"/>
    </row>
    <row r="54" spans="1:22" ht="28.5">
      <c r="A54" s="227" t="s">
        <v>146</v>
      </c>
      <c r="B54" s="216"/>
      <c r="C54" s="216"/>
      <c r="D54" s="216"/>
      <c r="E54" s="216"/>
      <c r="F54" s="216"/>
      <c r="G54" s="216"/>
      <c r="H54" s="229">
        <f t="shared" si="2"/>
      </c>
      <c r="J54" s="4"/>
      <c r="V54" s="16"/>
    </row>
    <row r="55" spans="1:22" ht="28.5">
      <c r="A55" s="227" t="s">
        <v>147</v>
      </c>
      <c r="B55" s="216"/>
      <c r="C55" s="216"/>
      <c r="D55" s="216"/>
      <c r="E55" s="216"/>
      <c r="F55" s="216"/>
      <c r="G55" s="216"/>
      <c r="H55" s="229">
        <f t="shared" si="2"/>
      </c>
      <c r="J55" s="4"/>
      <c r="V55" s="16"/>
    </row>
    <row r="56" spans="1:22" ht="28.5">
      <c r="A56" s="227" t="s">
        <v>148</v>
      </c>
      <c r="B56" s="216"/>
      <c r="C56" s="216"/>
      <c r="D56" s="216"/>
      <c r="E56" s="216"/>
      <c r="F56" s="216"/>
      <c r="G56" s="216"/>
      <c r="H56" s="229">
        <f t="shared" si="2"/>
      </c>
      <c r="J56" s="4"/>
      <c r="V56" s="16"/>
    </row>
    <row r="57" spans="1:22" ht="28.5">
      <c r="A57" s="227" t="s">
        <v>149</v>
      </c>
      <c r="B57" s="216"/>
      <c r="C57" s="216"/>
      <c r="D57" s="216"/>
      <c r="E57" s="216"/>
      <c r="F57" s="216"/>
      <c r="G57" s="216"/>
      <c r="H57" s="229">
        <f t="shared" si="2"/>
      </c>
      <c r="J57" s="4"/>
      <c r="V57" s="16"/>
    </row>
    <row r="58" spans="1:22" ht="28.5">
      <c r="A58" s="227" t="s">
        <v>150</v>
      </c>
      <c r="B58" s="216"/>
      <c r="C58" s="216"/>
      <c r="D58" s="216"/>
      <c r="E58" s="216"/>
      <c r="F58" s="216"/>
      <c r="G58" s="216"/>
      <c r="H58" s="229">
        <f t="shared" si="2"/>
      </c>
      <c r="J58" s="4"/>
      <c r="V58" s="16"/>
    </row>
    <row r="59" spans="1:22" ht="28.5">
      <c r="A59" s="227" t="s">
        <v>100</v>
      </c>
      <c r="B59" s="216"/>
      <c r="C59" s="216"/>
      <c r="D59" s="216"/>
      <c r="E59" s="216"/>
      <c r="F59" s="216"/>
      <c r="G59" s="216"/>
      <c r="H59" s="229">
        <f t="shared" si="2"/>
      </c>
      <c r="J59" s="4"/>
      <c r="V59" s="16"/>
    </row>
    <row r="60" spans="1:22" ht="29.25" customHeight="1">
      <c r="A60" s="227" t="s">
        <v>101</v>
      </c>
      <c r="B60" s="216"/>
      <c r="C60" s="216"/>
      <c r="D60" s="216"/>
      <c r="E60" s="216"/>
      <c r="F60" s="216"/>
      <c r="G60" s="216"/>
      <c r="H60" s="229">
        <f t="shared" si="2"/>
      </c>
      <c r="J60" s="4"/>
      <c r="V60" s="16"/>
    </row>
    <row r="61" spans="1:22" ht="29.25" customHeight="1">
      <c r="A61" s="227" t="s">
        <v>102</v>
      </c>
      <c r="B61" s="216"/>
      <c r="C61" s="216"/>
      <c r="D61" s="216"/>
      <c r="E61" s="216"/>
      <c r="F61" s="216"/>
      <c r="G61" s="216"/>
      <c r="H61" s="229">
        <f t="shared" si="2"/>
      </c>
      <c r="J61" s="4"/>
      <c r="V61" s="16"/>
    </row>
    <row r="62" spans="1:22" ht="28.5">
      <c r="A62" s="227" t="s">
        <v>95</v>
      </c>
      <c r="B62" s="216"/>
      <c r="C62" s="216"/>
      <c r="D62" s="216"/>
      <c r="E62" s="216"/>
      <c r="F62" s="216"/>
      <c r="G62" s="216"/>
      <c r="H62" s="229">
        <f t="shared" si="2"/>
      </c>
      <c r="J62" s="4"/>
      <c r="V62" s="16"/>
    </row>
    <row r="63" spans="1:22" ht="28.5">
      <c r="A63" s="227" t="s">
        <v>96</v>
      </c>
      <c r="B63" s="216"/>
      <c r="C63" s="216"/>
      <c r="D63" s="216"/>
      <c r="E63" s="216"/>
      <c r="F63" s="216"/>
      <c r="G63" s="216"/>
      <c r="H63" s="229">
        <f t="shared" si="2"/>
      </c>
      <c r="J63" s="4"/>
      <c r="V63" s="16"/>
    </row>
    <row r="64" spans="1:10" s="256" customFormat="1" ht="15" thickBot="1">
      <c r="A64" s="227" t="s">
        <v>276</v>
      </c>
      <c r="B64" s="216"/>
      <c r="C64" s="216"/>
      <c r="D64" s="216"/>
      <c r="E64" s="216"/>
      <c r="F64" s="216"/>
      <c r="G64" s="216"/>
      <c r="H64" s="230">
        <f t="shared" si="2"/>
      </c>
      <c r="I64" s="4"/>
      <c r="J64" s="4"/>
    </row>
    <row r="65" spans="1:10" s="256" customFormat="1" ht="15.75" thickBot="1">
      <c r="A65" s="63"/>
      <c r="B65" s="54"/>
      <c r="C65" s="55"/>
      <c r="D65" s="55"/>
      <c r="E65" s="55"/>
      <c r="F65" s="55"/>
      <c r="G65" s="223" t="s">
        <v>287</v>
      </c>
      <c r="H65" s="322">
        <v>8</v>
      </c>
      <c r="I65" s="4"/>
      <c r="J65" s="4"/>
    </row>
    <row r="66" spans="1:10" s="256" customFormat="1" ht="15">
      <c r="A66" s="63"/>
      <c r="B66" s="54"/>
      <c r="C66" s="55"/>
      <c r="D66" s="55"/>
      <c r="E66" s="55"/>
      <c r="F66" s="55"/>
      <c r="G66" s="55"/>
      <c r="H66" s="55"/>
      <c r="I66" s="4"/>
      <c r="J66" s="4"/>
    </row>
    <row r="67" spans="1:10" s="256" customFormat="1" ht="15">
      <c r="A67" s="16"/>
      <c r="B67" s="54"/>
      <c r="C67" s="55"/>
      <c r="D67" s="55"/>
      <c r="E67" s="55"/>
      <c r="F67" s="55"/>
      <c r="G67" s="55"/>
      <c r="H67" s="55"/>
      <c r="I67" s="4"/>
      <c r="J67" s="4"/>
    </row>
    <row r="68" spans="3:9" ht="15.75">
      <c r="C68" s="263"/>
      <c r="D68" s="263"/>
      <c r="I68" s="256"/>
    </row>
    <row r="69" spans="1:9" ht="52.5" customHeight="1">
      <c r="A69" s="130" t="s">
        <v>268</v>
      </c>
      <c r="B69" s="324" t="s">
        <v>81</v>
      </c>
      <c r="C69" s="324"/>
      <c r="D69" s="324"/>
      <c r="E69" s="324"/>
      <c r="F69" s="324"/>
      <c r="G69" s="324"/>
      <c r="H69" s="324"/>
      <c r="I69" s="256"/>
    </row>
    <row r="70" spans="1:22" ht="19.5" customHeight="1">
      <c r="A70" s="348" t="s">
        <v>282</v>
      </c>
      <c r="B70" s="350" t="s">
        <v>18</v>
      </c>
      <c r="C70" s="350" t="s">
        <v>17</v>
      </c>
      <c r="D70" s="344" t="s">
        <v>16</v>
      </c>
      <c r="E70" s="344"/>
      <c r="F70" s="344"/>
      <c r="G70" s="344"/>
      <c r="H70" s="346" t="s">
        <v>3</v>
      </c>
      <c r="I70" s="256"/>
      <c r="O70" s="16"/>
      <c r="P70" s="16"/>
      <c r="Q70" s="16"/>
      <c r="R70" s="16"/>
      <c r="S70" s="16"/>
      <c r="T70" s="16"/>
      <c r="U70" s="16"/>
      <c r="V70" s="16"/>
    </row>
    <row r="71" spans="1:22" ht="45">
      <c r="A71" s="349"/>
      <c r="B71" s="351"/>
      <c r="C71" s="351"/>
      <c r="D71" s="138" t="s">
        <v>144</v>
      </c>
      <c r="E71" s="138" t="s">
        <v>24</v>
      </c>
      <c r="F71" s="138" t="s">
        <v>66</v>
      </c>
      <c r="G71" s="138" t="s">
        <v>145</v>
      </c>
      <c r="H71" s="347"/>
      <c r="I71" s="256"/>
      <c r="O71" s="16"/>
      <c r="P71" s="16"/>
      <c r="Q71" s="16"/>
      <c r="R71" s="16"/>
      <c r="S71" s="16"/>
      <c r="T71" s="16"/>
      <c r="U71" s="16"/>
      <c r="V71" s="16"/>
    </row>
    <row r="72" spans="1:22" ht="42.75">
      <c r="A72" s="215" t="s">
        <v>259</v>
      </c>
      <c r="B72" s="145">
        <v>0</v>
      </c>
      <c r="C72" s="145">
        <v>0</v>
      </c>
      <c r="D72" s="145">
        <v>0</v>
      </c>
      <c r="E72" s="145">
        <v>0</v>
      </c>
      <c r="F72" s="145">
        <v>0</v>
      </c>
      <c r="G72" s="145">
        <v>0</v>
      </c>
      <c r="H72" s="231">
        <f>SUM(B72:G72)</f>
        <v>0</v>
      </c>
      <c r="I72" s="256"/>
      <c r="O72" s="16"/>
      <c r="P72" s="16"/>
      <c r="Q72" s="16"/>
      <c r="R72" s="16"/>
      <c r="S72" s="16"/>
      <c r="T72" s="16"/>
      <c r="U72" s="16"/>
      <c r="V72" s="16"/>
    </row>
    <row r="73" spans="1:22" ht="28.5">
      <c r="A73" s="217" t="s">
        <v>98</v>
      </c>
      <c r="B73" s="218">
        <v>0</v>
      </c>
      <c r="C73" s="218">
        <v>0</v>
      </c>
      <c r="D73" s="218">
        <v>0</v>
      </c>
      <c r="E73" s="218">
        <v>0</v>
      </c>
      <c r="F73" s="218">
        <v>0</v>
      </c>
      <c r="G73" s="218">
        <v>0</v>
      </c>
      <c r="H73" s="232">
        <f>SUM(B73:G73)</f>
        <v>0</v>
      </c>
      <c r="J73" s="4"/>
      <c r="V73" s="16"/>
    </row>
    <row r="74" spans="1:22" ht="28.5">
      <c r="A74" s="227" t="s">
        <v>99</v>
      </c>
      <c r="B74" s="216"/>
      <c r="C74" s="216"/>
      <c r="D74" s="216"/>
      <c r="E74" s="216"/>
      <c r="F74" s="216"/>
      <c r="G74" s="216"/>
      <c r="H74" s="229">
        <f aca="true" t="shared" si="3" ref="H74:H91">IF(COUNT(B74:G74)&lt;6,"",SUM(B74:G74))</f>
      </c>
      <c r="J74" s="4"/>
      <c r="V74" s="16"/>
    </row>
    <row r="75" spans="1:22" ht="28.5">
      <c r="A75" s="227" t="s">
        <v>105</v>
      </c>
      <c r="B75" s="216"/>
      <c r="C75" s="216"/>
      <c r="D75" s="216"/>
      <c r="E75" s="216"/>
      <c r="F75" s="216"/>
      <c r="G75" s="216"/>
      <c r="H75" s="229">
        <f t="shared" si="3"/>
      </c>
      <c r="J75" s="4"/>
      <c r="V75" s="16"/>
    </row>
    <row r="76" spans="1:22" ht="28.5">
      <c r="A76" s="227" t="s">
        <v>271</v>
      </c>
      <c r="B76" s="216"/>
      <c r="C76" s="216"/>
      <c r="D76" s="216"/>
      <c r="E76" s="216"/>
      <c r="F76" s="216"/>
      <c r="G76" s="216"/>
      <c r="H76" s="229">
        <f t="shared" si="3"/>
      </c>
      <c r="J76" s="4"/>
      <c r="V76" s="16"/>
    </row>
    <row r="77" spans="1:22" ht="28.5">
      <c r="A77" s="227" t="s">
        <v>272</v>
      </c>
      <c r="B77" s="216"/>
      <c r="C77" s="216"/>
      <c r="D77" s="216"/>
      <c r="E77" s="216"/>
      <c r="F77" s="216"/>
      <c r="G77" s="216"/>
      <c r="H77" s="229">
        <f t="shared" si="3"/>
      </c>
      <c r="J77" s="4"/>
      <c r="V77" s="16"/>
    </row>
    <row r="78" spans="1:22" ht="28.5">
      <c r="A78" s="227" t="s">
        <v>273</v>
      </c>
      <c r="B78" s="216"/>
      <c r="C78" s="216"/>
      <c r="D78" s="216"/>
      <c r="E78" s="216"/>
      <c r="F78" s="216"/>
      <c r="G78" s="216"/>
      <c r="H78" s="229">
        <f t="shared" si="3"/>
      </c>
      <c r="J78" s="4"/>
      <c r="V78" s="16"/>
    </row>
    <row r="79" spans="1:22" ht="28.5">
      <c r="A79" s="227" t="s">
        <v>274</v>
      </c>
      <c r="B79" s="216"/>
      <c r="C79" s="216"/>
      <c r="D79" s="216"/>
      <c r="E79" s="216"/>
      <c r="F79" s="216"/>
      <c r="G79" s="216"/>
      <c r="H79" s="229">
        <f t="shared" si="3"/>
      </c>
      <c r="J79" s="4"/>
      <c r="V79" s="16"/>
    </row>
    <row r="80" spans="1:22" ht="28.5">
      <c r="A80" s="227" t="s">
        <v>275</v>
      </c>
      <c r="B80" s="216"/>
      <c r="C80" s="216"/>
      <c r="D80" s="216"/>
      <c r="E80" s="216"/>
      <c r="F80" s="216"/>
      <c r="G80" s="216"/>
      <c r="H80" s="229">
        <f t="shared" si="3"/>
      </c>
      <c r="J80" s="4"/>
      <c r="V80" s="16"/>
    </row>
    <row r="81" spans="1:22" ht="28.5">
      <c r="A81" s="227" t="s">
        <v>146</v>
      </c>
      <c r="B81" s="216"/>
      <c r="C81" s="216"/>
      <c r="D81" s="216"/>
      <c r="E81" s="216"/>
      <c r="F81" s="216"/>
      <c r="G81" s="216"/>
      <c r="H81" s="229">
        <f t="shared" si="3"/>
      </c>
      <c r="J81" s="4"/>
      <c r="V81" s="16"/>
    </row>
    <row r="82" spans="1:22" ht="28.5">
      <c r="A82" s="227" t="s">
        <v>147</v>
      </c>
      <c r="B82" s="216"/>
      <c r="C82" s="216"/>
      <c r="D82" s="216"/>
      <c r="E82" s="216"/>
      <c r="F82" s="216"/>
      <c r="G82" s="216"/>
      <c r="H82" s="229">
        <f t="shared" si="3"/>
      </c>
      <c r="J82" s="4"/>
      <c r="V82" s="16"/>
    </row>
    <row r="83" spans="1:22" ht="28.5">
      <c r="A83" s="227" t="s">
        <v>148</v>
      </c>
      <c r="B83" s="216"/>
      <c r="C83" s="216"/>
      <c r="D83" s="216"/>
      <c r="E83" s="216"/>
      <c r="F83" s="216"/>
      <c r="G83" s="216"/>
      <c r="H83" s="229">
        <f t="shared" si="3"/>
      </c>
      <c r="J83" s="4"/>
      <c r="V83" s="16"/>
    </row>
    <row r="84" spans="1:22" ht="28.5">
      <c r="A84" s="227" t="s">
        <v>149</v>
      </c>
      <c r="B84" s="216"/>
      <c r="C84" s="216"/>
      <c r="D84" s="216"/>
      <c r="E84" s="216"/>
      <c r="F84" s="216"/>
      <c r="G84" s="216"/>
      <c r="H84" s="229">
        <f t="shared" si="3"/>
      </c>
      <c r="J84" s="4"/>
      <c r="V84" s="16"/>
    </row>
    <row r="85" spans="1:22" ht="28.5">
      <c r="A85" s="227" t="s">
        <v>150</v>
      </c>
      <c r="B85" s="216"/>
      <c r="C85" s="216"/>
      <c r="D85" s="216"/>
      <c r="E85" s="216"/>
      <c r="F85" s="216"/>
      <c r="G85" s="216"/>
      <c r="H85" s="229">
        <f t="shared" si="3"/>
      </c>
      <c r="J85" s="4"/>
      <c r="V85" s="16"/>
    </row>
    <row r="86" spans="1:22" ht="28.5">
      <c r="A86" s="227" t="s">
        <v>100</v>
      </c>
      <c r="B86" s="216"/>
      <c r="C86" s="216"/>
      <c r="D86" s="216"/>
      <c r="E86" s="216"/>
      <c r="F86" s="216"/>
      <c r="G86" s="216"/>
      <c r="H86" s="229">
        <f t="shared" si="3"/>
      </c>
      <c r="J86" s="4"/>
      <c r="V86" s="16"/>
    </row>
    <row r="87" spans="1:22" ht="30.75" customHeight="1">
      <c r="A87" s="227" t="s">
        <v>101</v>
      </c>
      <c r="B87" s="216"/>
      <c r="C87" s="216"/>
      <c r="D87" s="216"/>
      <c r="E87" s="216"/>
      <c r="F87" s="216"/>
      <c r="G87" s="216"/>
      <c r="H87" s="229">
        <f t="shared" si="3"/>
      </c>
      <c r="J87" s="4"/>
      <c r="V87" s="16"/>
    </row>
    <row r="88" spans="1:22" ht="30.75" customHeight="1">
      <c r="A88" s="227" t="s">
        <v>102</v>
      </c>
      <c r="B88" s="216"/>
      <c r="C88" s="216"/>
      <c r="D88" s="216"/>
      <c r="E88" s="216"/>
      <c r="F88" s="216"/>
      <c r="G88" s="216"/>
      <c r="H88" s="229">
        <f t="shared" si="3"/>
      </c>
      <c r="J88" s="4"/>
      <c r="V88" s="16"/>
    </row>
    <row r="89" spans="1:22" ht="28.5">
      <c r="A89" s="227" t="s">
        <v>95</v>
      </c>
      <c r="B89" s="216"/>
      <c r="C89" s="216"/>
      <c r="D89" s="216"/>
      <c r="E89" s="216"/>
      <c r="F89" s="216"/>
      <c r="G89" s="216"/>
      <c r="H89" s="229">
        <f t="shared" si="3"/>
      </c>
      <c r="J89" s="4"/>
      <c r="V89" s="16"/>
    </row>
    <row r="90" spans="1:22" ht="28.5">
      <c r="A90" s="227" t="s">
        <v>96</v>
      </c>
      <c r="B90" s="216"/>
      <c r="C90" s="216"/>
      <c r="D90" s="216"/>
      <c r="E90" s="216"/>
      <c r="F90" s="216"/>
      <c r="G90" s="216"/>
      <c r="H90" s="229">
        <f t="shared" si="3"/>
      </c>
      <c r="J90" s="4"/>
      <c r="V90" s="16"/>
    </row>
    <row r="91" spans="1:22" ht="15" thickBot="1">
      <c r="A91" s="227" t="s">
        <v>276</v>
      </c>
      <c r="B91" s="216"/>
      <c r="C91" s="228"/>
      <c r="D91" s="228"/>
      <c r="E91" s="228"/>
      <c r="F91" s="228"/>
      <c r="G91" s="228"/>
      <c r="H91" s="230">
        <f t="shared" si="3"/>
      </c>
      <c r="J91" s="4"/>
      <c r="V91" s="16"/>
    </row>
    <row r="92" spans="1:10" s="256" customFormat="1" ht="15.75" thickBot="1">
      <c r="A92" s="64"/>
      <c r="B92" s="65"/>
      <c r="C92" s="65"/>
      <c r="D92" s="55"/>
      <c r="E92" s="55"/>
      <c r="F92" s="55"/>
      <c r="G92" s="223" t="s">
        <v>287</v>
      </c>
      <c r="H92" s="322">
        <v>0</v>
      </c>
      <c r="I92" s="4"/>
      <c r="J92" s="4"/>
    </row>
    <row r="93" spans="1:10" s="256" customFormat="1" ht="12.75">
      <c r="A93" s="16"/>
      <c r="B93" s="16"/>
      <c r="C93" s="16"/>
      <c r="D93" s="16"/>
      <c r="E93" s="16"/>
      <c r="F93" s="16"/>
      <c r="G93" s="16"/>
      <c r="H93" s="16"/>
      <c r="I93" s="4"/>
      <c r="J93" s="4"/>
    </row>
    <row r="94" spans="1:8" s="256" customFormat="1" ht="34.5" customHeight="1">
      <c r="A94" s="130" t="s">
        <v>269</v>
      </c>
      <c r="B94" s="324" t="s">
        <v>81</v>
      </c>
      <c r="C94" s="324"/>
      <c r="D94" s="324"/>
      <c r="E94" s="324"/>
      <c r="F94" s="324"/>
      <c r="G94" s="324"/>
      <c r="H94" s="324"/>
    </row>
    <row r="95" spans="1:8" s="256" customFormat="1" ht="19.5" customHeight="1">
      <c r="A95" s="348" t="s">
        <v>228</v>
      </c>
      <c r="B95" s="350" t="s">
        <v>18</v>
      </c>
      <c r="C95" s="350" t="s">
        <v>17</v>
      </c>
      <c r="D95" s="344" t="s">
        <v>16</v>
      </c>
      <c r="E95" s="344"/>
      <c r="F95" s="344"/>
      <c r="G95" s="344"/>
      <c r="H95" s="346" t="s">
        <v>3</v>
      </c>
    </row>
    <row r="96" spans="1:8" s="256" customFormat="1" ht="45">
      <c r="A96" s="349"/>
      <c r="B96" s="351"/>
      <c r="C96" s="351"/>
      <c r="D96" s="138" t="s">
        <v>144</v>
      </c>
      <c r="E96" s="138" t="s">
        <v>24</v>
      </c>
      <c r="F96" s="138" t="s">
        <v>66</v>
      </c>
      <c r="G96" s="138" t="s">
        <v>145</v>
      </c>
      <c r="H96" s="347"/>
    </row>
    <row r="97" spans="1:8" s="256" customFormat="1" ht="14.25">
      <c r="A97" s="25" t="s">
        <v>14</v>
      </c>
      <c r="B97" s="196" t="s">
        <v>25</v>
      </c>
      <c r="C97" s="196" t="s">
        <v>25</v>
      </c>
      <c r="D97" s="151">
        <v>344</v>
      </c>
      <c r="E97" s="151">
        <v>101</v>
      </c>
      <c r="F97" s="151">
        <v>1229</v>
      </c>
      <c r="G97" s="151">
        <v>26</v>
      </c>
      <c r="H97" s="121">
        <f>SUM(D97:G97)</f>
        <v>1700</v>
      </c>
    </row>
    <row r="98" spans="1:8" s="256" customFormat="1" ht="15" thickBot="1">
      <c r="A98" s="25" t="s">
        <v>15</v>
      </c>
      <c r="B98" s="196" t="s">
        <v>25</v>
      </c>
      <c r="C98" s="196" t="s">
        <v>25</v>
      </c>
      <c r="D98" s="151">
        <v>145</v>
      </c>
      <c r="E98" s="151">
        <v>52</v>
      </c>
      <c r="F98" s="151">
        <v>234</v>
      </c>
      <c r="G98" s="151">
        <v>1</v>
      </c>
      <c r="H98" s="121">
        <f>SUM(D98:G98)</f>
        <v>432</v>
      </c>
    </row>
    <row r="99" spans="1:8" s="256" customFormat="1" ht="15.75" thickBot="1">
      <c r="A99" s="64"/>
      <c r="B99" s="65"/>
      <c r="C99" s="65"/>
      <c r="D99" s="55"/>
      <c r="E99" s="55"/>
      <c r="F99" s="55"/>
      <c r="G99" s="223" t="s">
        <v>287</v>
      </c>
      <c r="H99" s="122">
        <f>SUM(H97:H98)</f>
        <v>2132</v>
      </c>
    </row>
    <row r="100" spans="1:8" s="256" customFormat="1" ht="12.75">
      <c r="A100" s="16"/>
      <c r="B100" s="16"/>
      <c r="C100" s="16"/>
      <c r="D100" s="16"/>
      <c r="E100" s="16"/>
      <c r="F100" s="16"/>
      <c r="G100" s="16"/>
      <c r="H100" s="16"/>
    </row>
    <row r="101" ht="12.75"/>
    <row r="102" spans="1:8" ht="52.5" customHeight="1">
      <c r="A102" s="130" t="s">
        <v>270</v>
      </c>
      <c r="B102" s="324" t="s">
        <v>81</v>
      </c>
      <c r="C102" s="324"/>
      <c r="D102" s="324"/>
      <c r="E102" s="324"/>
      <c r="F102" s="324"/>
      <c r="G102" s="324"/>
      <c r="H102" s="324"/>
    </row>
    <row r="103" spans="1:8" s="256" customFormat="1" ht="19.5" customHeight="1">
      <c r="A103" s="348" t="s">
        <v>26</v>
      </c>
      <c r="B103" s="350" t="s">
        <v>18</v>
      </c>
      <c r="C103" s="350" t="s">
        <v>17</v>
      </c>
      <c r="D103" s="344" t="s">
        <v>16</v>
      </c>
      <c r="E103" s="344"/>
      <c r="F103" s="344"/>
      <c r="G103" s="344"/>
      <c r="H103" s="346" t="s">
        <v>3</v>
      </c>
    </row>
    <row r="104" spans="1:8" s="256" customFormat="1" ht="45">
      <c r="A104" s="349"/>
      <c r="B104" s="351"/>
      <c r="C104" s="351"/>
      <c r="D104" s="138" t="s">
        <v>144</v>
      </c>
      <c r="E104" s="138" t="s">
        <v>24</v>
      </c>
      <c r="F104" s="138" t="s">
        <v>66</v>
      </c>
      <c r="G104" s="138" t="s">
        <v>145</v>
      </c>
      <c r="H104" s="347"/>
    </row>
    <row r="105" spans="1:8" s="256" customFormat="1" ht="15">
      <c r="A105" s="66" t="s">
        <v>27</v>
      </c>
      <c r="B105" s="152"/>
      <c r="C105" s="152"/>
      <c r="D105" s="152"/>
      <c r="E105" s="152"/>
      <c r="F105" s="152"/>
      <c r="G105" s="152"/>
      <c r="H105" s="135"/>
    </row>
    <row r="106" spans="1:8" s="256" customFormat="1" ht="14.25">
      <c r="A106" s="28" t="s">
        <v>85</v>
      </c>
      <c r="B106" s="145">
        <v>57</v>
      </c>
      <c r="C106" s="151">
        <v>103</v>
      </c>
      <c r="D106" s="151">
        <v>161</v>
      </c>
      <c r="E106" s="151">
        <v>73</v>
      </c>
      <c r="F106" s="151">
        <v>521</v>
      </c>
      <c r="G106" s="151">
        <v>16</v>
      </c>
      <c r="H106" s="121">
        <f>SUM(B106:G106)</f>
        <v>931</v>
      </c>
    </row>
    <row r="107" spans="1:8" s="256" customFormat="1" ht="14.25">
      <c r="A107" s="28" t="s">
        <v>28</v>
      </c>
      <c r="B107" s="145">
        <v>1</v>
      </c>
      <c r="C107" s="151">
        <v>1</v>
      </c>
      <c r="D107" s="151">
        <v>1</v>
      </c>
      <c r="E107" s="151">
        <v>0</v>
      </c>
      <c r="F107" s="151">
        <v>4</v>
      </c>
      <c r="G107" s="151">
        <v>1</v>
      </c>
      <c r="H107" s="121">
        <f>SUM(B107:G107)</f>
        <v>8</v>
      </c>
    </row>
    <row r="108" spans="1:8" s="256" customFormat="1" ht="14.25">
      <c r="A108" s="28" t="s">
        <v>29</v>
      </c>
      <c r="B108" s="145">
        <v>0</v>
      </c>
      <c r="C108" s="151">
        <v>0</v>
      </c>
      <c r="D108" s="151">
        <v>0</v>
      </c>
      <c r="E108" s="151">
        <v>0</v>
      </c>
      <c r="F108" s="151">
        <v>0</v>
      </c>
      <c r="G108" s="151">
        <v>0</v>
      </c>
      <c r="H108" s="121">
        <f>SUM(B108:G108)</f>
        <v>0</v>
      </c>
    </row>
    <row r="109" spans="1:8" s="256" customFormat="1" ht="14.25">
      <c r="A109" s="28" t="s">
        <v>151</v>
      </c>
      <c r="B109" s="145">
        <v>2</v>
      </c>
      <c r="C109" s="151">
        <v>2</v>
      </c>
      <c r="D109" s="151">
        <v>0</v>
      </c>
      <c r="E109" s="151">
        <v>2</v>
      </c>
      <c r="F109" s="151">
        <v>9</v>
      </c>
      <c r="G109" s="151">
        <v>0</v>
      </c>
      <c r="H109" s="121">
        <f>SUM(B109:G109)</f>
        <v>15</v>
      </c>
    </row>
    <row r="110" spans="1:22" ht="15">
      <c r="A110" s="66" t="s">
        <v>152</v>
      </c>
      <c r="B110" s="136"/>
      <c r="C110" s="136"/>
      <c r="D110" s="136"/>
      <c r="E110" s="136"/>
      <c r="F110" s="136"/>
      <c r="G110" s="136"/>
      <c r="H110" s="136"/>
      <c r="I110" s="256"/>
      <c r="O110" s="16"/>
      <c r="P110" s="16"/>
      <c r="Q110" s="16"/>
      <c r="R110" s="16"/>
      <c r="S110" s="16"/>
      <c r="T110" s="16"/>
      <c r="U110" s="16"/>
      <c r="V110" s="16"/>
    </row>
    <row r="111" spans="1:22" ht="14.25">
      <c r="A111" s="28" t="s">
        <v>30</v>
      </c>
      <c r="B111" s="145">
        <v>0</v>
      </c>
      <c r="C111" s="151">
        <v>0</v>
      </c>
      <c r="D111" s="151">
        <v>0</v>
      </c>
      <c r="E111" s="151">
        <v>0</v>
      </c>
      <c r="F111" s="151">
        <v>0</v>
      </c>
      <c r="G111" s="151">
        <v>0</v>
      </c>
      <c r="H111" s="121">
        <f>SUM(B111:G111)</f>
        <v>0</v>
      </c>
      <c r="I111" s="256"/>
      <c r="O111" s="16"/>
      <c r="P111" s="16"/>
      <c r="Q111" s="16"/>
      <c r="R111" s="16"/>
      <c r="S111" s="16"/>
      <c r="T111" s="16"/>
      <c r="U111" s="16"/>
      <c r="V111" s="16"/>
    </row>
    <row r="112" spans="1:22" ht="14.25">
      <c r="A112" s="28" t="s">
        <v>31</v>
      </c>
      <c r="B112" s="145">
        <v>0</v>
      </c>
      <c r="C112" s="151">
        <v>0</v>
      </c>
      <c r="D112" s="151">
        <v>0</v>
      </c>
      <c r="E112" s="151">
        <v>0</v>
      </c>
      <c r="F112" s="151">
        <v>0</v>
      </c>
      <c r="G112" s="151">
        <v>0</v>
      </c>
      <c r="H112" s="121">
        <f>SUM(B112:G112)</f>
        <v>0</v>
      </c>
      <c r="I112" s="256"/>
      <c r="O112" s="16"/>
      <c r="P112" s="16"/>
      <c r="Q112" s="16"/>
      <c r="R112" s="16"/>
      <c r="S112" s="16"/>
      <c r="T112" s="16"/>
      <c r="U112" s="16"/>
      <c r="V112" s="16"/>
    </row>
    <row r="113" spans="1:22" ht="14.25">
      <c r="A113" s="28" t="s">
        <v>32</v>
      </c>
      <c r="B113" s="145">
        <v>1</v>
      </c>
      <c r="C113" s="151">
        <v>0</v>
      </c>
      <c r="D113" s="151">
        <v>0</v>
      </c>
      <c r="E113" s="151">
        <v>0</v>
      </c>
      <c r="F113" s="151">
        <v>1</v>
      </c>
      <c r="G113" s="151">
        <v>0</v>
      </c>
      <c r="H113" s="121">
        <f>SUM(B113:G113)</f>
        <v>2</v>
      </c>
      <c r="I113" s="256"/>
      <c r="O113" s="16"/>
      <c r="P113" s="16"/>
      <c r="Q113" s="16"/>
      <c r="R113" s="16"/>
      <c r="S113" s="16"/>
      <c r="T113" s="16"/>
      <c r="U113" s="16"/>
      <c r="V113" s="16"/>
    </row>
    <row r="114" spans="1:22" ht="14.25">
      <c r="A114" s="28" t="s">
        <v>223</v>
      </c>
      <c r="B114" s="145">
        <v>0</v>
      </c>
      <c r="C114" s="151">
        <v>0</v>
      </c>
      <c r="D114" s="151">
        <v>0</v>
      </c>
      <c r="E114" s="151">
        <v>1</v>
      </c>
      <c r="F114" s="151">
        <v>1</v>
      </c>
      <c r="G114" s="151">
        <v>0</v>
      </c>
      <c r="H114" s="121">
        <f>SUM(B114:G114)</f>
        <v>2</v>
      </c>
      <c r="I114" s="256"/>
      <c r="O114" s="16"/>
      <c r="P114" s="16"/>
      <c r="Q114" s="16"/>
      <c r="R114" s="16"/>
      <c r="S114" s="16"/>
      <c r="T114" s="16"/>
      <c r="U114" s="16"/>
      <c r="V114" s="16"/>
    </row>
    <row r="115" spans="1:22" ht="15">
      <c r="A115" s="66" t="s">
        <v>86</v>
      </c>
      <c r="B115" s="136"/>
      <c r="C115" s="136"/>
      <c r="D115" s="136"/>
      <c r="E115" s="136"/>
      <c r="F115" s="136"/>
      <c r="G115" s="136"/>
      <c r="H115" s="136"/>
      <c r="I115" s="256"/>
      <c r="O115" s="16"/>
      <c r="P115" s="16"/>
      <c r="Q115" s="16"/>
      <c r="R115" s="16"/>
      <c r="S115" s="16"/>
      <c r="T115" s="16"/>
      <c r="U115" s="16"/>
      <c r="V115" s="16"/>
    </row>
    <row r="116" spans="1:22" ht="14.25">
      <c r="A116" s="28" t="s">
        <v>33</v>
      </c>
      <c r="B116" s="145">
        <v>0</v>
      </c>
      <c r="C116" s="151">
        <v>0</v>
      </c>
      <c r="D116" s="151">
        <v>1</v>
      </c>
      <c r="E116" s="151">
        <v>0</v>
      </c>
      <c r="F116" s="151">
        <v>0</v>
      </c>
      <c r="G116" s="151">
        <v>0</v>
      </c>
      <c r="H116" s="121">
        <f>SUM(B116:G116)</f>
        <v>1</v>
      </c>
      <c r="I116" s="256"/>
      <c r="O116" s="16"/>
      <c r="P116" s="16"/>
      <c r="Q116" s="16"/>
      <c r="R116" s="16"/>
      <c r="S116" s="16"/>
      <c r="T116" s="16"/>
      <c r="U116" s="16"/>
      <c r="V116" s="16"/>
    </row>
    <row r="117" spans="1:22" ht="14.25">
      <c r="A117" s="28" t="s">
        <v>34</v>
      </c>
      <c r="B117" s="145">
        <v>0</v>
      </c>
      <c r="C117" s="151">
        <v>1</v>
      </c>
      <c r="D117" s="151">
        <v>23</v>
      </c>
      <c r="E117" s="151">
        <v>4</v>
      </c>
      <c r="F117" s="151">
        <v>22</v>
      </c>
      <c r="G117" s="151">
        <v>1</v>
      </c>
      <c r="H117" s="121">
        <f>SUM(B117:G117)</f>
        <v>51</v>
      </c>
      <c r="I117" s="256"/>
      <c r="O117" s="16"/>
      <c r="P117" s="16"/>
      <c r="Q117" s="16"/>
      <c r="R117" s="16"/>
      <c r="S117" s="16"/>
      <c r="T117" s="16"/>
      <c r="U117" s="16"/>
      <c r="V117" s="16"/>
    </row>
    <row r="118" spans="1:22" ht="14.25">
      <c r="A118" s="28" t="s">
        <v>35</v>
      </c>
      <c r="B118" s="145">
        <v>0</v>
      </c>
      <c r="C118" s="151">
        <v>0</v>
      </c>
      <c r="D118" s="151">
        <v>1</v>
      </c>
      <c r="E118" s="151">
        <v>0</v>
      </c>
      <c r="F118" s="151">
        <v>1</v>
      </c>
      <c r="G118" s="151">
        <v>0</v>
      </c>
      <c r="H118" s="121">
        <f>SUM(B118:G118)</f>
        <v>2</v>
      </c>
      <c r="I118" s="256"/>
      <c r="O118" s="16"/>
      <c r="P118" s="16"/>
      <c r="Q118" s="16"/>
      <c r="R118" s="16"/>
      <c r="S118" s="16"/>
      <c r="T118" s="16"/>
      <c r="U118" s="16"/>
      <c r="V118" s="16"/>
    </row>
    <row r="119" spans="1:22" ht="14.25">
      <c r="A119" s="28" t="s">
        <v>36</v>
      </c>
      <c r="B119" s="145">
        <v>0</v>
      </c>
      <c r="C119" s="151">
        <v>0</v>
      </c>
      <c r="D119" s="151">
        <v>0</v>
      </c>
      <c r="E119" s="151">
        <v>0</v>
      </c>
      <c r="F119" s="151">
        <v>0</v>
      </c>
      <c r="G119" s="151">
        <v>0</v>
      </c>
      <c r="H119" s="121">
        <f>SUM(B119:G119)</f>
        <v>0</v>
      </c>
      <c r="I119" s="256"/>
      <c r="O119" s="16"/>
      <c r="P119" s="16"/>
      <c r="Q119" s="16"/>
      <c r="R119" s="16"/>
      <c r="S119" s="16"/>
      <c r="T119" s="16"/>
      <c r="U119" s="16"/>
      <c r="V119" s="16"/>
    </row>
    <row r="120" spans="1:22" ht="14.25">
      <c r="A120" s="28" t="s">
        <v>153</v>
      </c>
      <c r="B120" s="145">
        <v>1</v>
      </c>
      <c r="C120" s="151">
        <v>0</v>
      </c>
      <c r="D120" s="151">
        <v>8</v>
      </c>
      <c r="E120" s="151">
        <v>0</v>
      </c>
      <c r="F120" s="151">
        <v>5</v>
      </c>
      <c r="G120" s="151">
        <v>0</v>
      </c>
      <c r="H120" s="121">
        <f>SUM(B120:G120)</f>
        <v>14</v>
      </c>
      <c r="I120" s="256"/>
      <c r="O120" s="16"/>
      <c r="P120" s="16"/>
      <c r="Q120" s="16"/>
      <c r="R120" s="16"/>
      <c r="S120" s="16"/>
      <c r="T120" s="16"/>
      <c r="U120" s="16"/>
      <c r="V120" s="16"/>
    </row>
    <row r="121" spans="1:22" ht="15">
      <c r="A121" s="66" t="s">
        <v>83</v>
      </c>
      <c r="B121" s="136"/>
      <c r="C121" s="136"/>
      <c r="D121" s="136"/>
      <c r="E121" s="136"/>
      <c r="F121" s="136"/>
      <c r="G121" s="136"/>
      <c r="H121" s="136"/>
      <c r="I121" s="256"/>
      <c r="O121" s="16"/>
      <c r="P121" s="16"/>
      <c r="Q121" s="16"/>
      <c r="R121" s="16"/>
      <c r="S121" s="16"/>
      <c r="T121" s="16"/>
      <c r="U121" s="16"/>
      <c r="V121" s="16"/>
    </row>
    <row r="122" spans="1:22" ht="14.25">
      <c r="A122" s="28" t="s">
        <v>37</v>
      </c>
      <c r="B122" s="145">
        <v>0</v>
      </c>
      <c r="C122" s="151">
        <v>0</v>
      </c>
      <c r="D122" s="151">
        <v>0</v>
      </c>
      <c r="E122" s="151">
        <v>0</v>
      </c>
      <c r="F122" s="151">
        <v>0</v>
      </c>
      <c r="G122" s="151">
        <v>0</v>
      </c>
      <c r="H122" s="121">
        <f>SUM(B122:G122)</f>
        <v>0</v>
      </c>
      <c r="I122" s="256"/>
      <c r="O122" s="16"/>
      <c r="P122" s="16"/>
      <c r="Q122" s="16"/>
      <c r="R122" s="16"/>
      <c r="S122" s="16"/>
      <c r="T122" s="16"/>
      <c r="U122" s="16"/>
      <c r="V122" s="16"/>
    </row>
    <row r="123" spans="1:22" ht="14.25">
      <c r="A123" s="28" t="s">
        <v>38</v>
      </c>
      <c r="B123" s="145">
        <v>1</v>
      </c>
      <c r="C123" s="151">
        <v>2</v>
      </c>
      <c r="D123" s="151">
        <v>0</v>
      </c>
      <c r="E123" s="151">
        <v>1</v>
      </c>
      <c r="F123" s="151">
        <v>2</v>
      </c>
      <c r="G123" s="151">
        <v>0</v>
      </c>
      <c r="H123" s="121">
        <f>SUM(B123:G123)</f>
        <v>6</v>
      </c>
      <c r="I123" s="256"/>
      <c r="O123" s="16"/>
      <c r="P123" s="16"/>
      <c r="Q123" s="16"/>
      <c r="R123" s="16"/>
      <c r="S123" s="16"/>
      <c r="T123" s="16"/>
      <c r="U123" s="16"/>
      <c r="V123" s="16"/>
    </row>
    <row r="124" spans="1:22" ht="14.25">
      <c r="A124" s="28" t="s">
        <v>154</v>
      </c>
      <c r="B124" s="145">
        <v>0</v>
      </c>
      <c r="C124" s="151">
        <v>0</v>
      </c>
      <c r="D124" s="151">
        <v>0</v>
      </c>
      <c r="E124" s="151">
        <v>0</v>
      </c>
      <c r="F124" s="151">
        <v>0</v>
      </c>
      <c r="G124" s="151">
        <v>0</v>
      </c>
      <c r="H124" s="121">
        <f>SUM(B124:G124)</f>
        <v>0</v>
      </c>
      <c r="I124" s="256"/>
      <c r="O124" s="16"/>
      <c r="P124" s="16"/>
      <c r="Q124" s="16"/>
      <c r="R124" s="16"/>
      <c r="S124" s="16"/>
      <c r="T124" s="16"/>
      <c r="U124" s="16"/>
      <c r="V124" s="16"/>
    </row>
    <row r="125" spans="1:22" ht="15">
      <c r="A125" s="66" t="s">
        <v>155</v>
      </c>
      <c r="B125" s="136"/>
      <c r="C125" s="136"/>
      <c r="D125" s="136"/>
      <c r="E125" s="136"/>
      <c r="F125" s="136"/>
      <c r="G125" s="136"/>
      <c r="H125" s="136"/>
      <c r="I125" s="256"/>
      <c r="O125" s="16"/>
      <c r="P125" s="16"/>
      <c r="Q125" s="16"/>
      <c r="R125" s="16"/>
      <c r="S125" s="16"/>
      <c r="T125" s="16"/>
      <c r="U125" s="16"/>
      <c r="V125" s="16"/>
    </row>
    <row r="126" spans="1:22" ht="14.25">
      <c r="A126" s="28" t="s">
        <v>39</v>
      </c>
      <c r="B126" s="145">
        <v>0</v>
      </c>
      <c r="C126" s="151">
        <v>0</v>
      </c>
      <c r="D126" s="151">
        <v>0</v>
      </c>
      <c r="E126" s="151">
        <v>0</v>
      </c>
      <c r="F126" s="151">
        <v>0</v>
      </c>
      <c r="G126" s="151">
        <v>0</v>
      </c>
      <c r="H126" s="121">
        <f>SUM(B126:G126)</f>
        <v>0</v>
      </c>
      <c r="I126" s="256"/>
      <c r="O126" s="16"/>
      <c r="P126" s="16"/>
      <c r="Q126" s="16"/>
      <c r="R126" s="16"/>
      <c r="S126" s="16"/>
      <c r="T126" s="16"/>
      <c r="U126" s="16"/>
      <c r="V126" s="16"/>
    </row>
    <row r="127" spans="1:22" ht="14.25">
      <c r="A127" s="28" t="s">
        <v>40</v>
      </c>
      <c r="B127" s="145">
        <v>1</v>
      </c>
      <c r="C127" s="151">
        <v>0</v>
      </c>
      <c r="D127" s="151">
        <v>0</v>
      </c>
      <c r="E127" s="151">
        <v>0</v>
      </c>
      <c r="F127" s="151">
        <v>2</v>
      </c>
      <c r="G127" s="151">
        <v>0</v>
      </c>
      <c r="H127" s="121">
        <f>SUM(B127:G127)</f>
        <v>3</v>
      </c>
      <c r="I127" s="256"/>
      <c r="O127" s="16"/>
      <c r="P127" s="16"/>
      <c r="Q127" s="16"/>
      <c r="R127" s="16"/>
      <c r="S127" s="16"/>
      <c r="T127" s="16"/>
      <c r="U127" s="16"/>
      <c r="V127" s="16"/>
    </row>
    <row r="128" spans="1:22" ht="15">
      <c r="A128" s="66" t="s">
        <v>156</v>
      </c>
      <c r="B128" s="136"/>
      <c r="C128" s="136"/>
      <c r="D128" s="136"/>
      <c r="E128" s="136"/>
      <c r="F128" s="136"/>
      <c r="G128" s="136"/>
      <c r="H128" s="136"/>
      <c r="I128" s="256"/>
      <c r="O128" s="16"/>
      <c r="P128" s="16"/>
      <c r="Q128" s="16"/>
      <c r="R128" s="16"/>
      <c r="S128" s="16"/>
      <c r="T128" s="16"/>
      <c r="U128" s="16"/>
      <c r="V128" s="16"/>
    </row>
    <row r="129" spans="1:22" ht="14.25">
      <c r="A129" s="28" t="s">
        <v>94</v>
      </c>
      <c r="B129" s="145">
        <v>0</v>
      </c>
      <c r="C129" s="151">
        <v>0</v>
      </c>
      <c r="D129" s="151">
        <v>1</v>
      </c>
      <c r="E129" s="151">
        <v>0</v>
      </c>
      <c r="F129" s="151">
        <v>0</v>
      </c>
      <c r="G129" s="151">
        <v>0</v>
      </c>
      <c r="H129" s="121">
        <f>SUM(B129:G129)</f>
        <v>1</v>
      </c>
      <c r="I129" s="256"/>
      <c r="O129" s="16"/>
      <c r="P129" s="16"/>
      <c r="Q129" s="16"/>
      <c r="R129" s="16"/>
      <c r="S129" s="16"/>
      <c r="T129" s="16"/>
      <c r="U129" s="16"/>
      <c r="V129" s="16"/>
    </row>
    <row r="130" spans="1:22" ht="15" thickBot="1">
      <c r="A130" s="28" t="s">
        <v>157</v>
      </c>
      <c r="B130" s="145">
        <v>7</v>
      </c>
      <c r="C130" s="151">
        <v>6</v>
      </c>
      <c r="D130" s="151">
        <v>10</v>
      </c>
      <c r="E130" s="151">
        <v>1</v>
      </c>
      <c r="F130" s="151">
        <v>28</v>
      </c>
      <c r="G130" s="151">
        <v>0</v>
      </c>
      <c r="H130" s="121">
        <f>SUM(B130:G130)</f>
        <v>52</v>
      </c>
      <c r="I130" s="256"/>
      <c r="O130" s="16"/>
      <c r="P130" s="16"/>
      <c r="Q130" s="16"/>
      <c r="R130" s="16"/>
      <c r="S130" s="16"/>
      <c r="T130" s="16"/>
      <c r="U130" s="16"/>
      <c r="V130" s="16"/>
    </row>
    <row r="131" spans="1:22" ht="15.75" thickBot="1">
      <c r="A131" s="62"/>
      <c r="B131" s="54"/>
      <c r="C131" s="55"/>
      <c r="D131" s="55"/>
      <c r="E131" s="55"/>
      <c r="F131" s="55"/>
      <c r="G131" s="223" t="s">
        <v>287</v>
      </c>
      <c r="H131" s="122">
        <f>SUM(H106,H107,H108,H109,H111,H112,H113,H114,H116,H117,H118,H119,H120,H122,H123,H124,H126,H127,H129,H130)</f>
        <v>1088</v>
      </c>
      <c r="I131" s="256"/>
      <c r="O131" s="16"/>
      <c r="P131" s="16"/>
      <c r="Q131" s="16"/>
      <c r="R131" s="16"/>
      <c r="S131" s="16"/>
      <c r="T131" s="16"/>
      <c r="U131" s="16"/>
      <c r="V131" s="16"/>
    </row>
    <row r="132" spans="1:22" ht="15">
      <c r="A132" s="67"/>
      <c r="B132" s="54"/>
      <c r="C132" s="55"/>
      <c r="D132" s="55"/>
      <c r="E132" s="55"/>
      <c r="F132" s="55"/>
      <c r="I132" s="256"/>
      <c r="O132" s="16"/>
      <c r="P132" s="16"/>
      <c r="Q132" s="16"/>
      <c r="R132" s="16"/>
      <c r="S132" s="16"/>
      <c r="T132" s="16"/>
      <c r="U132" s="16"/>
      <c r="V132" s="16"/>
    </row>
    <row r="133" spans="9:22" ht="12.75">
      <c r="I133" s="256"/>
      <c r="O133" s="16"/>
      <c r="P133" s="16"/>
      <c r="Q133" s="16"/>
      <c r="R133" s="16"/>
      <c r="S133" s="16"/>
      <c r="T133" s="16"/>
      <c r="U133" s="16"/>
      <c r="V133" s="16"/>
    </row>
    <row r="134" spans="1:8" ht="52.5" customHeight="1">
      <c r="A134" s="130" t="s">
        <v>236</v>
      </c>
      <c r="B134" s="324" t="s">
        <v>81</v>
      </c>
      <c r="C134" s="324"/>
      <c r="D134" s="324"/>
      <c r="E134" s="324"/>
      <c r="F134" s="324"/>
      <c r="G134" s="324"/>
      <c r="H134" s="324"/>
    </row>
    <row r="135" spans="1:8" s="256" customFormat="1" ht="19.5" customHeight="1">
      <c r="A135" s="348" t="s">
        <v>41</v>
      </c>
      <c r="B135" s="350" t="s">
        <v>18</v>
      </c>
      <c r="C135" s="350" t="s">
        <v>17</v>
      </c>
      <c r="D135" s="344" t="s">
        <v>16</v>
      </c>
      <c r="E135" s="344"/>
      <c r="F135" s="344"/>
      <c r="G135" s="344"/>
      <c r="H135" s="346" t="s">
        <v>3</v>
      </c>
    </row>
    <row r="136" spans="1:8" s="256" customFormat="1" ht="45">
      <c r="A136" s="349"/>
      <c r="B136" s="351"/>
      <c r="C136" s="351"/>
      <c r="D136" s="138" t="s">
        <v>144</v>
      </c>
      <c r="E136" s="138" t="s">
        <v>24</v>
      </c>
      <c r="F136" s="138" t="s">
        <v>240</v>
      </c>
      <c r="G136" s="138" t="s">
        <v>145</v>
      </c>
      <c r="H136" s="347"/>
    </row>
    <row r="137" spans="1:8" s="256" customFormat="1" ht="15">
      <c r="A137" s="66" t="s">
        <v>27</v>
      </c>
      <c r="B137" s="136"/>
      <c r="C137" s="136"/>
      <c r="D137" s="136"/>
      <c r="E137" s="136"/>
      <c r="F137" s="136"/>
      <c r="G137" s="136"/>
      <c r="H137" s="137"/>
    </row>
    <row r="138" spans="1:8" s="256" customFormat="1" ht="14.25">
      <c r="A138" s="28" t="s">
        <v>85</v>
      </c>
      <c r="B138" s="145">
        <v>85</v>
      </c>
      <c r="C138" s="151">
        <v>331</v>
      </c>
      <c r="D138" s="151">
        <v>225</v>
      </c>
      <c r="E138" s="151">
        <v>64</v>
      </c>
      <c r="F138" s="151">
        <v>769</v>
      </c>
      <c r="G138" s="151">
        <v>9</v>
      </c>
      <c r="H138" s="121">
        <f>SUM(B138:G138)</f>
        <v>1483</v>
      </c>
    </row>
    <row r="139" spans="1:8" s="256" customFormat="1" ht="14.25">
      <c r="A139" s="28" t="s">
        <v>28</v>
      </c>
      <c r="B139" s="145">
        <v>0</v>
      </c>
      <c r="C139" s="151">
        <v>7</v>
      </c>
      <c r="D139" s="151">
        <v>3</v>
      </c>
      <c r="E139" s="151">
        <v>0</v>
      </c>
      <c r="F139" s="151">
        <v>4</v>
      </c>
      <c r="G139" s="151">
        <v>0</v>
      </c>
      <c r="H139" s="121">
        <f>SUM(B139:G139)</f>
        <v>14</v>
      </c>
    </row>
    <row r="140" spans="1:8" s="256" customFormat="1" ht="14.25">
      <c r="A140" s="28" t="s">
        <v>29</v>
      </c>
      <c r="B140" s="145">
        <v>0</v>
      </c>
      <c r="C140" s="151">
        <v>0</v>
      </c>
      <c r="D140" s="151">
        <v>0</v>
      </c>
      <c r="E140" s="151">
        <v>0</v>
      </c>
      <c r="F140" s="151">
        <v>0</v>
      </c>
      <c r="G140" s="151">
        <v>0</v>
      </c>
      <c r="H140" s="121">
        <f>SUM(B140:G140)</f>
        <v>0</v>
      </c>
    </row>
    <row r="141" spans="1:8" s="256" customFormat="1" ht="14.25">
      <c r="A141" s="28" t="s">
        <v>151</v>
      </c>
      <c r="B141" s="145">
        <v>2</v>
      </c>
      <c r="C141" s="151">
        <v>5</v>
      </c>
      <c r="D141" s="151">
        <v>3</v>
      </c>
      <c r="E141" s="151">
        <v>0</v>
      </c>
      <c r="F141" s="151">
        <v>13</v>
      </c>
      <c r="G141" s="151">
        <v>0</v>
      </c>
      <c r="H141" s="121">
        <f>SUM(B141:G141)</f>
        <v>23</v>
      </c>
    </row>
    <row r="142" spans="1:22" ht="15">
      <c r="A142" s="66" t="s">
        <v>152</v>
      </c>
      <c r="B142" s="136"/>
      <c r="C142" s="136"/>
      <c r="D142" s="136"/>
      <c r="E142" s="136"/>
      <c r="F142" s="136"/>
      <c r="G142" s="136"/>
      <c r="H142" s="136"/>
      <c r="I142" s="256"/>
      <c r="O142" s="16"/>
      <c r="P142" s="16"/>
      <c r="Q142" s="16"/>
      <c r="R142" s="16"/>
      <c r="S142" s="16"/>
      <c r="T142" s="16"/>
      <c r="U142" s="16"/>
      <c r="V142" s="16"/>
    </row>
    <row r="143" spans="1:22" ht="14.25">
      <c r="A143" s="28" t="s">
        <v>30</v>
      </c>
      <c r="B143" s="145">
        <v>0</v>
      </c>
      <c r="C143" s="151">
        <v>0</v>
      </c>
      <c r="D143" s="151">
        <v>1</v>
      </c>
      <c r="E143" s="151">
        <v>1</v>
      </c>
      <c r="F143" s="151">
        <v>4</v>
      </c>
      <c r="G143" s="151">
        <v>0</v>
      </c>
      <c r="H143" s="121">
        <f>SUM(B143:G143)</f>
        <v>6</v>
      </c>
      <c r="I143" s="256"/>
      <c r="O143" s="16"/>
      <c r="P143" s="16"/>
      <c r="Q143" s="16"/>
      <c r="R143" s="16"/>
      <c r="S143" s="16"/>
      <c r="T143" s="16"/>
      <c r="U143" s="16"/>
      <c r="V143" s="16"/>
    </row>
    <row r="144" spans="1:22" ht="14.25">
      <c r="A144" s="28" t="s">
        <v>31</v>
      </c>
      <c r="B144" s="145">
        <v>0</v>
      </c>
      <c r="C144" s="151">
        <v>0</v>
      </c>
      <c r="D144" s="151">
        <v>1</v>
      </c>
      <c r="E144" s="151">
        <v>0</v>
      </c>
      <c r="F144" s="151">
        <v>0</v>
      </c>
      <c r="G144" s="151">
        <v>0</v>
      </c>
      <c r="H144" s="121">
        <f>SUM(B144:G144)</f>
        <v>1</v>
      </c>
      <c r="I144" s="256"/>
      <c r="O144" s="16"/>
      <c r="P144" s="16"/>
      <c r="Q144" s="16"/>
      <c r="R144" s="16"/>
      <c r="S144" s="16"/>
      <c r="T144" s="16"/>
      <c r="U144" s="16"/>
      <c r="V144" s="16"/>
    </row>
    <row r="145" spans="1:22" ht="14.25">
      <c r="A145" s="28" t="s">
        <v>32</v>
      </c>
      <c r="B145" s="145">
        <v>0</v>
      </c>
      <c r="C145" s="151">
        <v>0</v>
      </c>
      <c r="D145" s="151">
        <v>0</v>
      </c>
      <c r="E145" s="151">
        <v>1</v>
      </c>
      <c r="F145" s="151">
        <v>0</v>
      </c>
      <c r="G145" s="151">
        <v>0</v>
      </c>
      <c r="H145" s="121">
        <f>SUM(B145:G145)</f>
        <v>1</v>
      </c>
      <c r="I145" s="256"/>
      <c r="O145" s="16"/>
      <c r="P145" s="16"/>
      <c r="Q145" s="16"/>
      <c r="R145" s="16"/>
      <c r="S145" s="16"/>
      <c r="T145" s="16"/>
      <c r="U145" s="16"/>
      <c r="V145" s="16"/>
    </row>
    <row r="146" spans="1:22" ht="14.25">
      <c r="A146" s="28" t="s">
        <v>223</v>
      </c>
      <c r="B146" s="145">
        <v>0</v>
      </c>
      <c r="C146" s="151">
        <v>0</v>
      </c>
      <c r="D146" s="151">
        <v>0</v>
      </c>
      <c r="E146" s="151">
        <v>0</v>
      </c>
      <c r="F146" s="151">
        <v>0</v>
      </c>
      <c r="G146" s="151">
        <v>0</v>
      </c>
      <c r="H146" s="121">
        <f>SUM(B146:G146)</f>
        <v>0</v>
      </c>
      <c r="I146" s="256"/>
      <c r="O146" s="16"/>
      <c r="P146" s="16"/>
      <c r="Q146" s="16"/>
      <c r="R146" s="16"/>
      <c r="S146" s="16"/>
      <c r="T146" s="16"/>
      <c r="U146" s="16"/>
      <c r="V146" s="16"/>
    </row>
    <row r="147" spans="1:22" ht="15">
      <c r="A147" s="66" t="s">
        <v>86</v>
      </c>
      <c r="B147" s="136"/>
      <c r="C147" s="136"/>
      <c r="D147" s="136"/>
      <c r="E147" s="136"/>
      <c r="F147" s="136"/>
      <c r="G147" s="136"/>
      <c r="H147" s="136"/>
      <c r="I147" s="256"/>
      <c r="O147" s="16"/>
      <c r="P147" s="16"/>
      <c r="Q147" s="16"/>
      <c r="R147" s="16"/>
      <c r="S147" s="16"/>
      <c r="T147" s="16"/>
      <c r="U147" s="16"/>
      <c r="V147" s="16"/>
    </row>
    <row r="148" spans="1:22" ht="14.25">
      <c r="A148" s="28" t="s">
        <v>33</v>
      </c>
      <c r="B148" s="145">
        <v>1</v>
      </c>
      <c r="C148" s="151">
        <v>0</v>
      </c>
      <c r="D148" s="151">
        <v>0</v>
      </c>
      <c r="E148" s="151">
        <v>0</v>
      </c>
      <c r="F148" s="151">
        <v>1</v>
      </c>
      <c r="G148" s="151">
        <v>0</v>
      </c>
      <c r="H148" s="121">
        <f>SUM(B148:G148)</f>
        <v>2</v>
      </c>
      <c r="I148" s="256"/>
      <c r="O148" s="16"/>
      <c r="P148" s="16"/>
      <c r="Q148" s="16"/>
      <c r="R148" s="16"/>
      <c r="S148" s="16"/>
      <c r="T148" s="16"/>
      <c r="U148" s="16"/>
      <c r="V148" s="16"/>
    </row>
    <row r="149" spans="1:22" ht="14.25">
      <c r="A149" s="28" t="s">
        <v>34</v>
      </c>
      <c r="B149" s="145">
        <v>0</v>
      </c>
      <c r="C149" s="151">
        <v>0</v>
      </c>
      <c r="D149" s="151">
        <v>26</v>
      </c>
      <c r="E149" s="151">
        <v>4</v>
      </c>
      <c r="F149" s="151">
        <v>15</v>
      </c>
      <c r="G149" s="151">
        <v>0</v>
      </c>
      <c r="H149" s="121">
        <f>SUM(B149:G149)</f>
        <v>45</v>
      </c>
      <c r="I149" s="256"/>
      <c r="O149" s="16"/>
      <c r="P149" s="16"/>
      <c r="Q149" s="16"/>
      <c r="R149" s="16"/>
      <c r="S149" s="16"/>
      <c r="T149" s="16"/>
      <c r="U149" s="16"/>
      <c r="V149" s="16"/>
    </row>
    <row r="150" spans="1:22" ht="14.25">
      <c r="A150" s="28" t="s">
        <v>35</v>
      </c>
      <c r="B150" s="145">
        <v>0</v>
      </c>
      <c r="C150" s="151">
        <v>0</v>
      </c>
      <c r="D150" s="151">
        <v>0</v>
      </c>
      <c r="E150" s="151">
        <v>0</v>
      </c>
      <c r="F150" s="151">
        <v>0</v>
      </c>
      <c r="G150" s="151">
        <v>0</v>
      </c>
      <c r="H150" s="121">
        <f>SUM(B150:G150)</f>
        <v>0</v>
      </c>
      <c r="I150" s="256"/>
      <c r="O150" s="16"/>
      <c r="P150" s="16"/>
      <c r="Q150" s="16"/>
      <c r="R150" s="16"/>
      <c r="S150" s="16"/>
      <c r="T150" s="16"/>
      <c r="U150" s="16"/>
      <c r="V150" s="16"/>
    </row>
    <row r="151" spans="1:22" ht="14.25">
      <c r="A151" s="28" t="s">
        <v>36</v>
      </c>
      <c r="B151" s="145">
        <v>0</v>
      </c>
      <c r="C151" s="151">
        <v>0</v>
      </c>
      <c r="D151" s="151">
        <v>0</v>
      </c>
      <c r="E151" s="151">
        <v>0</v>
      </c>
      <c r="F151" s="151">
        <v>0</v>
      </c>
      <c r="G151" s="151">
        <v>0</v>
      </c>
      <c r="H151" s="121">
        <f>SUM(B151:G151)</f>
        <v>0</v>
      </c>
      <c r="I151" s="256"/>
      <c r="O151" s="16"/>
      <c r="P151" s="16"/>
      <c r="Q151" s="16"/>
      <c r="R151" s="16"/>
      <c r="S151" s="16"/>
      <c r="T151" s="16"/>
      <c r="U151" s="16"/>
      <c r="V151" s="16"/>
    </row>
    <row r="152" spans="1:22" ht="14.25">
      <c r="A152" s="28" t="s">
        <v>153</v>
      </c>
      <c r="B152" s="145">
        <v>0</v>
      </c>
      <c r="C152" s="151">
        <v>0</v>
      </c>
      <c r="D152" s="151">
        <v>7</v>
      </c>
      <c r="E152" s="151">
        <v>0</v>
      </c>
      <c r="F152" s="151">
        <v>5</v>
      </c>
      <c r="G152" s="151">
        <v>0</v>
      </c>
      <c r="H152" s="121">
        <f>SUM(B152:G152)</f>
        <v>12</v>
      </c>
      <c r="I152" s="256"/>
      <c r="O152" s="16"/>
      <c r="P152" s="16"/>
      <c r="Q152" s="16"/>
      <c r="R152" s="16"/>
      <c r="S152" s="16"/>
      <c r="T152" s="16"/>
      <c r="U152" s="16"/>
      <c r="V152" s="16"/>
    </row>
    <row r="153" spans="1:22" ht="15">
      <c r="A153" s="66" t="s">
        <v>83</v>
      </c>
      <c r="B153" s="136"/>
      <c r="C153" s="136"/>
      <c r="D153" s="136"/>
      <c r="E153" s="136"/>
      <c r="F153" s="136"/>
      <c r="G153" s="136"/>
      <c r="H153" s="136"/>
      <c r="I153" s="256"/>
      <c r="O153" s="16"/>
      <c r="P153" s="16"/>
      <c r="Q153" s="16"/>
      <c r="R153" s="16"/>
      <c r="S153" s="16"/>
      <c r="T153" s="16"/>
      <c r="U153" s="16"/>
      <c r="V153" s="16"/>
    </row>
    <row r="154" spans="1:22" ht="14.25">
      <c r="A154" s="28" t="s">
        <v>37</v>
      </c>
      <c r="B154" s="145">
        <v>0</v>
      </c>
      <c r="C154" s="151">
        <v>0</v>
      </c>
      <c r="D154" s="151">
        <v>0</v>
      </c>
      <c r="E154" s="151">
        <v>0</v>
      </c>
      <c r="F154" s="151">
        <v>0</v>
      </c>
      <c r="G154" s="151">
        <v>0</v>
      </c>
      <c r="H154" s="121">
        <f>SUM(B154:G154)</f>
        <v>0</v>
      </c>
      <c r="I154" s="256"/>
      <c r="O154" s="16"/>
      <c r="P154" s="16"/>
      <c r="Q154" s="16"/>
      <c r="R154" s="16"/>
      <c r="S154" s="16"/>
      <c r="T154" s="16"/>
      <c r="U154" s="16"/>
      <c r="V154" s="16"/>
    </row>
    <row r="155" spans="1:22" ht="14.25">
      <c r="A155" s="28" t="s">
        <v>38</v>
      </c>
      <c r="B155" s="145">
        <v>0</v>
      </c>
      <c r="C155" s="151">
        <v>0</v>
      </c>
      <c r="D155" s="151">
        <v>1</v>
      </c>
      <c r="E155" s="151">
        <v>0</v>
      </c>
      <c r="F155" s="151">
        <v>3</v>
      </c>
      <c r="G155" s="151">
        <v>0</v>
      </c>
      <c r="H155" s="121">
        <f>SUM(B155:G155)</f>
        <v>4</v>
      </c>
      <c r="I155" s="256"/>
      <c r="O155" s="16"/>
      <c r="P155" s="16"/>
      <c r="Q155" s="16"/>
      <c r="R155" s="16"/>
      <c r="S155" s="16"/>
      <c r="T155" s="16"/>
      <c r="U155" s="16"/>
      <c r="V155" s="16"/>
    </row>
    <row r="156" spans="1:22" ht="14.25">
      <c r="A156" s="28" t="s">
        <v>154</v>
      </c>
      <c r="B156" s="145">
        <v>0</v>
      </c>
      <c r="C156" s="151">
        <v>0</v>
      </c>
      <c r="D156" s="151">
        <v>0</v>
      </c>
      <c r="E156" s="151">
        <v>0</v>
      </c>
      <c r="F156" s="151">
        <v>0</v>
      </c>
      <c r="G156" s="151">
        <v>0</v>
      </c>
      <c r="H156" s="121">
        <f>SUM(B156:G156)</f>
        <v>0</v>
      </c>
      <c r="I156" s="256"/>
      <c r="O156" s="16"/>
      <c r="P156" s="16"/>
      <c r="Q156" s="16"/>
      <c r="R156" s="16"/>
      <c r="S156" s="16"/>
      <c r="T156" s="16"/>
      <c r="U156" s="16"/>
      <c r="V156" s="16"/>
    </row>
    <row r="157" spans="1:22" ht="15">
      <c r="A157" s="66" t="s">
        <v>155</v>
      </c>
      <c r="B157" s="136"/>
      <c r="C157" s="136"/>
      <c r="D157" s="136"/>
      <c r="E157" s="136"/>
      <c r="F157" s="136"/>
      <c r="G157" s="136"/>
      <c r="H157" s="136"/>
      <c r="I157" s="256"/>
      <c r="O157" s="16"/>
      <c r="P157" s="16"/>
      <c r="Q157" s="16"/>
      <c r="R157" s="16"/>
      <c r="S157" s="16"/>
      <c r="T157" s="16"/>
      <c r="U157" s="16"/>
      <c r="V157" s="16"/>
    </row>
    <row r="158" spans="1:22" ht="14.25">
      <c r="A158" s="28" t="s">
        <v>39</v>
      </c>
      <c r="B158" s="145">
        <v>0</v>
      </c>
      <c r="C158" s="151">
        <v>0</v>
      </c>
      <c r="D158" s="151">
        <v>0</v>
      </c>
      <c r="E158" s="151">
        <v>0</v>
      </c>
      <c r="F158" s="151">
        <v>0</v>
      </c>
      <c r="G158" s="151">
        <v>0</v>
      </c>
      <c r="H158" s="121">
        <f>SUM(B158:G158)</f>
        <v>0</v>
      </c>
      <c r="I158" s="256"/>
      <c r="O158" s="16"/>
      <c r="P158" s="16"/>
      <c r="Q158" s="16"/>
      <c r="R158" s="16"/>
      <c r="S158" s="16"/>
      <c r="T158" s="16"/>
      <c r="U158" s="16"/>
      <c r="V158" s="16"/>
    </row>
    <row r="159" spans="1:22" ht="14.25">
      <c r="A159" s="28" t="s">
        <v>40</v>
      </c>
      <c r="B159" s="145">
        <v>0</v>
      </c>
      <c r="C159" s="151">
        <v>0</v>
      </c>
      <c r="D159" s="151">
        <v>0</v>
      </c>
      <c r="E159" s="151">
        <v>0</v>
      </c>
      <c r="F159" s="151">
        <v>2</v>
      </c>
      <c r="G159" s="151">
        <v>0</v>
      </c>
      <c r="H159" s="121">
        <f>SUM(B159:G159)</f>
        <v>2</v>
      </c>
      <c r="I159" s="256"/>
      <c r="O159" s="16"/>
      <c r="P159" s="16"/>
      <c r="Q159" s="16"/>
      <c r="R159" s="16"/>
      <c r="S159" s="16"/>
      <c r="T159" s="16"/>
      <c r="U159" s="16"/>
      <c r="V159" s="16"/>
    </row>
    <row r="160" spans="1:22" ht="15">
      <c r="A160" s="66" t="s">
        <v>156</v>
      </c>
      <c r="B160" s="136"/>
      <c r="C160" s="136"/>
      <c r="D160" s="136"/>
      <c r="E160" s="136"/>
      <c r="F160" s="136"/>
      <c r="G160" s="136"/>
      <c r="H160" s="136"/>
      <c r="I160" s="256"/>
      <c r="O160" s="16"/>
      <c r="P160" s="16"/>
      <c r="Q160" s="16"/>
      <c r="R160" s="16"/>
      <c r="S160" s="16"/>
      <c r="T160" s="16"/>
      <c r="U160" s="16"/>
      <c r="V160" s="16"/>
    </row>
    <row r="161" spans="1:22" ht="14.25">
      <c r="A161" s="28" t="s">
        <v>94</v>
      </c>
      <c r="B161" s="145">
        <v>0</v>
      </c>
      <c r="C161" s="151">
        <v>0</v>
      </c>
      <c r="D161" s="151">
        <v>0</v>
      </c>
      <c r="E161" s="151">
        <v>0</v>
      </c>
      <c r="F161" s="151">
        <v>1</v>
      </c>
      <c r="G161" s="151">
        <v>0</v>
      </c>
      <c r="H161" s="121">
        <f>SUM(B161:G161)</f>
        <v>1</v>
      </c>
      <c r="I161" s="256"/>
      <c r="O161" s="16"/>
      <c r="P161" s="16"/>
      <c r="Q161" s="16"/>
      <c r="R161" s="16"/>
      <c r="S161" s="16"/>
      <c r="T161" s="16"/>
      <c r="U161" s="16"/>
      <c r="V161" s="16"/>
    </row>
    <row r="162" spans="1:22" ht="15" thickBot="1">
      <c r="A162" s="28" t="s">
        <v>157</v>
      </c>
      <c r="B162" s="145">
        <v>2</v>
      </c>
      <c r="C162" s="151">
        <v>16</v>
      </c>
      <c r="D162" s="151">
        <v>16</v>
      </c>
      <c r="E162" s="151">
        <v>1</v>
      </c>
      <c r="F162" s="151">
        <v>50</v>
      </c>
      <c r="G162" s="151">
        <v>0</v>
      </c>
      <c r="H162" s="121">
        <f>SUM(B162:G162)</f>
        <v>85</v>
      </c>
      <c r="I162" s="256"/>
      <c r="O162" s="16"/>
      <c r="P162" s="16"/>
      <c r="Q162" s="16"/>
      <c r="R162" s="16"/>
      <c r="S162" s="16"/>
      <c r="T162" s="16"/>
      <c r="U162" s="16"/>
      <c r="V162" s="16"/>
    </row>
    <row r="163" spans="1:8" ht="15.75" thickBot="1">
      <c r="A163" s="62"/>
      <c r="B163" s="54"/>
      <c r="C163" s="55"/>
      <c r="D163" s="55"/>
      <c r="E163" s="55"/>
      <c r="F163" s="55"/>
      <c r="G163" s="223" t="s">
        <v>287</v>
      </c>
      <c r="H163" s="122">
        <f>SUM(H138,H139,H140,H141,H143,H144,H145,H146,H148,H149,H150,H151,H152,H154,H155,H156,H158,H159,H161,H162)</f>
        <v>1679</v>
      </c>
    </row>
    <row r="164" ht="12.75"/>
    <row r="165" spans="9:22" ht="12.75" hidden="1">
      <c r="I165" s="16"/>
      <c r="J165" s="16"/>
      <c r="K165" s="16"/>
      <c r="L165" s="16"/>
      <c r="M165" s="16"/>
      <c r="N165" s="16"/>
      <c r="O165" s="16"/>
      <c r="P165" s="16"/>
      <c r="Q165" s="16"/>
      <c r="R165" s="16"/>
      <c r="S165" s="16"/>
      <c r="T165" s="16"/>
      <c r="U165" s="16"/>
      <c r="V165" s="16"/>
    </row>
    <row r="166" spans="9:22" ht="12.75" hidden="1">
      <c r="I166" s="16"/>
      <c r="J166" s="16"/>
      <c r="K166" s="16"/>
      <c r="L166" s="16"/>
      <c r="M166" s="16"/>
      <c r="N166" s="16"/>
      <c r="O166" s="16"/>
      <c r="P166" s="16"/>
      <c r="Q166" s="16"/>
      <c r="R166" s="16"/>
      <c r="S166" s="16"/>
      <c r="T166" s="16"/>
      <c r="U166" s="16"/>
      <c r="V166" s="16"/>
    </row>
  </sheetData>
  <sheetProtection password="C482" sheet="1"/>
  <mergeCells count="44">
    <mergeCell ref="H43:H44"/>
    <mergeCell ref="H70:H71"/>
    <mergeCell ref="H95:H96"/>
    <mergeCell ref="H103:H104"/>
    <mergeCell ref="H135:H136"/>
    <mergeCell ref="C1:D1"/>
    <mergeCell ref="C43:C44"/>
    <mergeCell ref="B69:H69"/>
    <mergeCell ref="D95:G95"/>
    <mergeCell ref="D103:G103"/>
    <mergeCell ref="A5:J5"/>
    <mergeCell ref="B8:H8"/>
    <mergeCell ref="H9:H10"/>
    <mergeCell ref="H26:H27"/>
    <mergeCell ref="A9:A10"/>
    <mergeCell ref="B9:B10"/>
    <mergeCell ref="C9:C10"/>
    <mergeCell ref="B25:H25"/>
    <mergeCell ref="D9:G9"/>
    <mergeCell ref="A135:A136"/>
    <mergeCell ref="B135:B136"/>
    <mergeCell ref="C135:C136"/>
    <mergeCell ref="B94:H94"/>
    <mergeCell ref="B42:H42"/>
    <mergeCell ref="A43:A44"/>
    <mergeCell ref="B43:B44"/>
    <mergeCell ref="D70:G70"/>
    <mergeCell ref="D135:G135"/>
    <mergeCell ref="B102:H102"/>
    <mergeCell ref="B134:H134"/>
    <mergeCell ref="A95:A96"/>
    <mergeCell ref="B95:B96"/>
    <mergeCell ref="C95:C96"/>
    <mergeCell ref="A103:A104"/>
    <mergeCell ref="B103:B104"/>
    <mergeCell ref="C103:C104"/>
    <mergeCell ref="A70:A71"/>
    <mergeCell ref="B70:B71"/>
    <mergeCell ref="C70:C71"/>
    <mergeCell ref="D26:G26"/>
    <mergeCell ref="D43:G43"/>
    <mergeCell ref="A26:A27"/>
    <mergeCell ref="B26:B27"/>
    <mergeCell ref="C26:C27"/>
  </mergeCells>
  <conditionalFormatting sqref="F3">
    <cfRule type="expression" priority="1" dxfId="2" stopIfTrue="1">
      <formula>F3&lt;=(E3*0.7)</formula>
    </cfRule>
    <cfRule type="expression" priority="2" dxfId="1" stopIfTrue="1">
      <formula>AND(F3&gt;(E3*0.7),(F3&lt;E3))</formula>
    </cfRule>
    <cfRule type="expression" priority="3" dxfId="0" stopIfTrue="1">
      <formula>(F3=E3)</formula>
    </cfRule>
  </conditionalFormatting>
  <printOptions horizontalCentered="1"/>
  <pageMargins left="0.2755905511811024" right="0.2755905511811024" top="0.2755905511811024" bottom="0.3937007874015748" header="0.31496062992125984" footer="0.3937007874015748"/>
  <pageSetup fitToHeight="2" fitToWidth="1" horizontalDpi="600" verticalDpi="600" orientation="portrait" paperSize="9" scale="47" r:id="rId1"/>
  <rowBreaks count="1" manualBreakCount="1">
    <brk id="100"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V39"/>
  <sheetViews>
    <sheetView showGridLines="0" zoomScale="80" zoomScaleNormal="80" zoomScalePageLayoutView="0" workbookViewId="0" topLeftCell="A17">
      <selection activeCell="H39" activeCellId="1" sqref="H22 H39"/>
    </sheetView>
  </sheetViews>
  <sheetFormatPr defaultColWidth="0" defaultRowHeight="14.25" zeroHeight="1"/>
  <cols>
    <col min="1" max="1" width="42.75390625" style="16" customWidth="1"/>
    <col min="2" max="8" width="16.625" style="16" customWidth="1"/>
    <col min="9" max="9" width="2.625" style="4" customWidth="1"/>
    <col min="10" max="22" width="0" style="256" hidden="1" customWidth="1"/>
    <col min="23" max="16384" width="0" style="16" hidden="1" customWidth="1"/>
  </cols>
  <sheetData>
    <row r="1" spans="3:4" ht="15.75">
      <c r="C1" s="326"/>
      <c r="D1" s="329"/>
    </row>
    <row r="2" spans="1:22" s="57" customFormat="1" ht="51" customHeight="1">
      <c r="A2" s="115" t="s">
        <v>78</v>
      </c>
      <c r="B2" s="161" t="e">
        <f>#REF!</f>
        <v>#REF!</v>
      </c>
      <c r="D2" s="33"/>
      <c r="E2" s="33"/>
      <c r="F2" s="33"/>
      <c r="G2" s="113" t="s">
        <v>218</v>
      </c>
      <c r="H2" s="113" t="s">
        <v>221</v>
      </c>
      <c r="J2" s="58"/>
      <c r="L2" s="58"/>
      <c r="M2" s="58"/>
      <c r="N2" s="58"/>
      <c r="O2" s="58"/>
      <c r="P2" s="58"/>
      <c r="Q2" s="58"/>
      <c r="R2" s="58"/>
      <c r="S2" s="58"/>
      <c r="T2" s="58"/>
      <c r="U2" s="58"/>
      <c r="V2" s="58"/>
    </row>
    <row r="3" spans="1:22" s="57" customFormat="1" ht="20.25">
      <c r="A3" s="115"/>
      <c r="B3" s="115"/>
      <c r="C3" s="257"/>
      <c r="D3" s="33"/>
      <c r="E3" s="33"/>
      <c r="F3" s="33"/>
      <c r="G3" s="114">
        <v>132</v>
      </c>
      <c r="H3" s="114">
        <f>COUNT(B11:G21,B28:G38)</f>
        <v>132</v>
      </c>
      <c r="J3" s="58"/>
      <c r="L3" s="58"/>
      <c r="M3" s="58"/>
      <c r="N3" s="58"/>
      <c r="O3" s="58"/>
      <c r="P3" s="58"/>
      <c r="Q3" s="58"/>
      <c r="R3" s="58"/>
      <c r="S3" s="58"/>
      <c r="T3" s="58"/>
      <c r="U3" s="58"/>
      <c r="V3" s="58"/>
    </row>
    <row r="4" spans="1:22" s="57" customFormat="1" ht="20.25">
      <c r="A4" s="115" t="s">
        <v>116</v>
      </c>
      <c r="B4" s="115"/>
      <c r="C4" s="257"/>
      <c r="D4" s="33"/>
      <c r="E4" s="33"/>
      <c r="F4" s="33"/>
      <c r="G4" s="33"/>
      <c r="H4" s="33"/>
      <c r="I4" s="33"/>
      <c r="J4" s="58"/>
      <c r="L4" s="58"/>
      <c r="M4" s="58"/>
      <c r="N4" s="58"/>
      <c r="O4" s="58"/>
      <c r="P4" s="58"/>
      <c r="Q4" s="58"/>
      <c r="R4" s="58"/>
      <c r="S4" s="58"/>
      <c r="T4" s="58"/>
      <c r="U4" s="58"/>
      <c r="V4" s="58"/>
    </row>
    <row r="5" spans="1:22" s="57" customFormat="1" ht="36" customHeight="1">
      <c r="A5" s="353" t="s">
        <v>158</v>
      </c>
      <c r="B5" s="331"/>
      <c r="C5" s="331"/>
      <c r="D5" s="331"/>
      <c r="E5" s="331"/>
      <c r="F5" s="331"/>
      <c r="G5" s="263"/>
      <c r="H5" s="68"/>
      <c r="J5" s="58"/>
      <c r="K5" s="58"/>
      <c r="L5" s="58"/>
      <c r="M5" s="58"/>
      <c r="N5" s="58"/>
      <c r="O5" s="58"/>
      <c r="P5" s="58"/>
      <c r="Q5" s="58"/>
      <c r="R5" s="58"/>
      <c r="S5" s="58"/>
      <c r="T5" s="58"/>
      <c r="U5" s="58"/>
      <c r="V5" s="58"/>
    </row>
    <row r="6" spans="1:22" s="57" customFormat="1" ht="15.75" customHeight="1">
      <c r="A6" s="59" t="s">
        <v>123</v>
      </c>
      <c r="B6" s="7"/>
      <c r="C6" s="7"/>
      <c r="D6" s="7"/>
      <c r="E6" s="7"/>
      <c r="F6" s="7"/>
      <c r="G6" s="7"/>
      <c r="H6" s="7"/>
      <c r="J6" s="58"/>
      <c r="K6" s="58"/>
      <c r="L6" s="58"/>
      <c r="M6" s="58"/>
      <c r="N6" s="58"/>
      <c r="O6" s="58"/>
      <c r="P6" s="58"/>
      <c r="Q6" s="58"/>
      <c r="R6" s="58"/>
      <c r="S6" s="58"/>
      <c r="T6" s="58"/>
      <c r="U6" s="58"/>
      <c r="V6" s="58"/>
    </row>
    <row r="7" spans="1:4" ht="15.75">
      <c r="A7" s="263"/>
      <c r="C7" s="263"/>
      <c r="D7" s="263"/>
    </row>
    <row r="8" spans="1:22" ht="69.75" customHeight="1">
      <c r="A8" s="130" t="s">
        <v>279</v>
      </c>
      <c r="B8" s="324" t="s">
        <v>81</v>
      </c>
      <c r="C8" s="324"/>
      <c r="D8" s="324"/>
      <c r="E8" s="324"/>
      <c r="F8" s="324"/>
      <c r="G8" s="324"/>
      <c r="H8" s="324"/>
      <c r="I8" s="256"/>
      <c r="O8" s="16"/>
      <c r="P8" s="16"/>
      <c r="Q8" s="16"/>
      <c r="R8" s="16"/>
      <c r="S8" s="16"/>
      <c r="T8" s="16"/>
      <c r="U8" s="16"/>
      <c r="V8" s="16"/>
    </row>
    <row r="9" spans="1:22" ht="19.5" customHeight="1">
      <c r="A9" s="348" t="s">
        <v>202</v>
      </c>
      <c r="B9" s="350" t="s">
        <v>18</v>
      </c>
      <c r="C9" s="350" t="s">
        <v>17</v>
      </c>
      <c r="D9" s="344" t="s">
        <v>16</v>
      </c>
      <c r="E9" s="344"/>
      <c r="F9" s="344"/>
      <c r="G9" s="344"/>
      <c r="H9" s="346" t="s">
        <v>3</v>
      </c>
      <c r="I9" s="256"/>
      <c r="O9" s="16"/>
      <c r="P9" s="16"/>
      <c r="Q9" s="16"/>
      <c r="R9" s="16"/>
      <c r="S9" s="16"/>
      <c r="T9" s="16"/>
      <c r="U9" s="16"/>
      <c r="V9" s="16"/>
    </row>
    <row r="10" spans="1:14" s="18" customFormat="1" ht="45">
      <c r="A10" s="349"/>
      <c r="B10" s="351"/>
      <c r="C10" s="351"/>
      <c r="D10" s="138" t="s">
        <v>144</v>
      </c>
      <c r="E10" s="138" t="s">
        <v>24</v>
      </c>
      <c r="F10" s="138" t="s">
        <v>66</v>
      </c>
      <c r="G10" s="138" t="s">
        <v>145</v>
      </c>
      <c r="H10" s="347"/>
      <c r="I10" s="19"/>
      <c r="J10" s="19"/>
      <c r="K10" s="19"/>
      <c r="L10" s="19"/>
      <c r="M10" s="19"/>
      <c r="N10" s="19"/>
    </row>
    <row r="11" spans="1:14" s="61" customFormat="1" ht="15">
      <c r="A11" s="28" t="s">
        <v>238</v>
      </c>
      <c r="B11" s="145">
        <v>4</v>
      </c>
      <c r="C11" s="151">
        <v>4</v>
      </c>
      <c r="D11" s="151">
        <v>12</v>
      </c>
      <c r="E11" s="151">
        <v>1</v>
      </c>
      <c r="F11" s="151">
        <v>1</v>
      </c>
      <c r="G11" s="151">
        <v>0</v>
      </c>
      <c r="H11" s="121">
        <f>SUM(B11:G11)</f>
        <v>22</v>
      </c>
      <c r="I11" s="60"/>
      <c r="J11" s="60"/>
      <c r="K11" s="60"/>
      <c r="L11" s="60"/>
      <c r="M11" s="60"/>
      <c r="N11" s="60"/>
    </row>
    <row r="12" spans="1:14" s="61" customFormat="1" ht="15">
      <c r="A12" s="28" t="s">
        <v>128</v>
      </c>
      <c r="B12" s="145">
        <v>10</v>
      </c>
      <c r="C12" s="151">
        <v>3</v>
      </c>
      <c r="D12" s="151">
        <v>130</v>
      </c>
      <c r="E12" s="151">
        <v>16</v>
      </c>
      <c r="F12" s="151">
        <v>48</v>
      </c>
      <c r="G12" s="151">
        <v>0</v>
      </c>
      <c r="H12" s="121">
        <f aca="true" t="shared" si="0" ref="H12:H21">SUM(B12:G12)</f>
        <v>207</v>
      </c>
      <c r="I12" s="60"/>
      <c r="J12" s="60"/>
      <c r="K12" s="60"/>
      <c r="L12" s="60"/>
      <c r="M12" s="60"/>
      <c r="N12" s="60"/>
    </row>
    <row r="13" spans="1:14" s="61" customFormat="1" ht="15">
      <c r="A13" s="28" t="s">
        <v>129</v>
      </c>
      <c r="B13" s="145">
        <v>1</v>
      </c>
      <c r="C13" s="151">
        <v>0</v>
      </c>
      <c r="D13" s="151">
        <v>10</v>
      </c>
      <c r="E13" s="151">
        <v>0</v>
      </c>
      <c r="F13" s="151">
        <v>1</v>
      </c>
      <c r="G13" s="151">
        <v>0</v>
      </c>
      <c r="H13" s="121">
        <f t="shared" si="0"/>
        <v>12</v>
      </c>
      <c r="I13" s="60"/>
      <c r="J13" s="60"/>
      <c r="K13" s="60"/>
      <c r="L13" s="60"/>
      <c r="M13" s="60"/>
      <c r="N13" s="60"/>
    </row>
    <row r="14" spans="1:14" s="61" customFormat="1" ht="15">
      <c r="A14" s="28" t="s">
        <v>130</v>
      </c>
      <c r="B14" s="145">
        <v>0</v>
      </c>
      <c r="C14" s="151">
        <v>0</v>
      </c>
      <c r="D14" s="151">
        <v>0</v>
      </c>
      <c r="E14" s="151">
        <v>0</v>
      </c>
      <c r="F14" s="151">
        <v>0</v>
      </c>
      <c r="G14" s="151">
        <v>0</v>
      </c>
      <c r="H14" s="121">
        <f t="shared" si="0"/>
        <v>0</v>
      </c>
      <c r="I14" s="60"/>
      <c r="J14" s="60"/>
      <c r="K14" s="60"/>
      <c r="L14" s="60"/>
      <c r="M14" s="60"/>
      <c r="N14" s="60"/>
    </row>
    <row r="15" spans="1:14" s="61" customFormat="1" ht="15">
      <c r="A15" s="28" t="s">
        <v>131</v>
      </c>
      <c r="B15" s="145">
        <v>0</v>
      </c>
      <c r="C15" s="151">
        <v>0</v>
      </c>
      <c r="D15" s="151">
        <v>1</v>
      </c>
      <c r="E15" s="151">
        <v>1</v>
      </c>
      <c r="F15" s="151">
        <v>1</v>
      </c>
      <c r="G15" s="151">
        <v>0</v>
      </c>
      <c r="H15" s="121">
        <f t="shared" si="0"/>
        <v>3</v>
      </c>
      <c r="I15" s="60"/>
      <c r="J15" s="60"/>
      <c r="K15" s="60"/>
      <c r="L15" s="60"/>
      <c r="M15" s="60"/>
      <c r="N15" s="60"/>
    </row>
    <row r="16" spans="1:14" s="61" customFormat="1" ht="15">
      <c r="A16" s="28" t="s">
        <v>239</v>
      </c>
      <c r="B16" s="145">
        <v>1</v>
      </c>
      <c r="C16" s="151">
        <v>1</v>
      </c>
      <c r="D16" s="151">
        <v>0</v>
      </c>
      <c r="E16" s="151">
        <v>0</v>
      </c>
      <c r="F16" s="151">
        <v>2</v>
      </c>
      <c r="G16" s="151">
        <v>0</v>
      </c>
      <c r="H16" s="121">
        <f t="shared" si="0"/>
        <v>4</v>
      </c>
      <c r="I16" s="60"/>
      <c r="J16" s="60"/>
      <c r="K16" s="60"/>
      <c r="L16" s="60"/>
      <c r="M16" s="60"/>
      <c r="N16" s="60"/>
    </row>
    <row r="17" spans="1:14" s="61" customFormat="1" ht="15">
      <c r="A17" s="28" t="s">
        <v>12</v>
      </c>
      <c r="B17" s="145">
        <v>9</v>
      </c>
      <c r="C17" s="151">
        <v>34</v>
      </c>
      <c r="D17" s="151">
        <v>59</v>
      </c>
      <c r="E17" s="151">
        <v>72</v>
      </c>
      <c r="F17" s="151">
        <v>350</v>
      </c>
      <c r="G17" s="151">
        <v>24</v>
      </c>
      <c r="H17" s="121">
        <f t="shared" si="0"/>
        <v>548</v>
      </c>
      <c r="I17" s="60"/>
      <c r="J17" s="60"/>
      <c r="K17" s="60"/>
      <c r="L17" s="60"/>
      <c r="M17" s="60"/>
      <c r="N17" s="60"/>
    </row>
    <row r="18" spans="1:14" s="61" customFormat="1" ht="15">
      <c r="A18" s="28" t="s">
        <v>13</v>
      </c>
      <c r="B18" s="145">
        <v>3</v>
      </c>
      <c r="C18" s="151">
        <v>3</v>
      </c>
      <c r="D18" s="151">
        <v>25</v>
      </c>
      <c r="E18" s="151">
        <v>10</v>
      </c>
      <c r="F18" s="151">
        <v>67</v>
      </c>
      <c r="G18" s="151">
        <v>1</v>
      </c>
      <c r="H18" s="121">
        <f t="shared" si="0"/>
        <v>109</v>
      </c>
      <c r="I18" s="60"/>
      <c r="J18" s="60"/>
      <c r="K18" s="60"/>
      <c r="L18" s="60"/>
      <c r="M18" s="60"/>
      <c r="N18" s="60"/>
    </row>
    <row r="19" spans="1:14" s="61" customFormat="1" ht="15">
      <c r="A19" s="28" t="s">
        <v>132</v>
      </c>
      <c r="B19" s="145">
        <v>0</v>
      </c>
      <c r="C19" s="151">
        <v>0</v>
      </c>
      <c r="D19" s="151">
        <v>1</v>
      </c>
      <c r="E19" s="151">
        <v>0</v>
      </c>
      <c r="F19" s="151">
        <v>0</v>
      </c>
      <c r="G19" s="151">
        <v>0</v>
      </c>
      <c r="H19" s="121">
        <f t="shared" si="0"/>
        <v>1</v>
      </c>
      <c r="I19" s="60"/>
      <c r="J19" s="60"/>
      <c r="K19" s="60"/>
      <c r="L19" s="60"/>
      <c r="M19" s="60"/>
      <c r="N19" s="60"/>
    </row>
    <row r="20" spans="1:14" s="61" customFormat="1" ht="15">
      <c r="A20" s="28" t="s">
        <v>133</v>
      </c>
      <c r="B20" s="145">
        <v>0</v>
      </c>
      <c r="C20" s="151">
        <v>0</v>
      </c>
      <c r="D20" s="151">
        <v>0</v>
      </c>
      <c r="E20" s="151">
        <v>0</v>
      </c>
      <c r="F20" s="151">
        <v>0</v>
      </c>
      <c r="G20" s="151">
        <v>0</v>
      </c>
      <c r="H20" s="121">
        <f t="shared" si="0"/>
        <v>0</v>
      </c>
      <c r="I20" s="60"/>
      <c r="J20" s="60"/>
      <c r="K20" s="60"/>
      <c r="L20" s="60"/>
      <c r="M20" s="60"/>
      <c r="N20" s="60"/>
    </row>
    <row r="21" spans="1:14" s="61" customFormat="1" ht="15.75" thickBot="1">
      <c r="A21" s="28" t="s">
        <v>91</v>
      </c>
      <c r="B21" s="145">
        <v>0</v>
      </c>
      <c r="C21" s="151">
        <v>0</v>
      </c>
      <c r="D21" s="151">
        <v>7</v>
      </c>
      <c r="E21" s="151">
        <v>0</v>
      </c>
      <c r="F21" s="151">
        <v>5</v>
      </c>
      <c r="G21" s="151">
        <v>0</v>
      </c>
      <c r="H21" s="121">
        <f t="shared" si="0"/>
        <v>12</v>
      </c>
      <c r="I21" s="60"/>
      <c r="J21" s="60"/>
      <c r="K21" s="60"/>
      <c r="L21" s="60"/>
      <c r="M21" s="60"/>
      <c r="N21" s="60"/>
    </row>
    <row r="22" spans="1:14" s="61" customFormat="1" ht="15.75" thickBot="1">
      <c r="A22" s="62"/>
      <c r="B22" s="54"/>
      <c r="C22" s="55"/>
      <c r="D22" s="55"/>
      <c r="E22" s="55"/>
      <c r="F22" s="55"/>
      <c r="G22" s="224" t="s">
        <v>287</v>
      </c>
      <c r="H22" s="122">
        <f>SUM(H11:H21)</f>
        <v>918</v>
      </c>
      <c r="I22" s="60"/>
      <c r="J22" s="60"/>
      <c r="K22" s="60"/>
      <c r="L22" s="60"/>
      <c r="M22" s="60"/>
      <c r="N22" s="60"/>
    </row>
    <row r="23" spans="1:22" s="61" customFormat="1" ht="15.75">
      <c r="A23" s="54"/>
      <c r="C23" s="263"/>
      <c r="J23" s="60"/>
      <c r="K23" s="60"/>
      <c r="L23" s="60"/>
      <c r="M23" s="60"/>
      <c r="N23" s="60"/>
      <c r="O23" s="60"/>
      <c r="P23" s="60"/>
      <c r="Q23" s="60"/>
      <c r="R23" s="60"/>
      <c r="S23" s="60"/>
      <c r="T23" s="60"/>
      <c r="U23" s="60"/>
      <c r="V23" s="60"/>
    </row>
    <row r="24" spans="1:22" s="61" customFormat="1" ht="15.75">
      <c r="A24" s="54"/>
      <c r="C24" s="263"/>
      <c r="J24" s="60"/>
      <c r="K24" s="60"/>
      <c r="L24" s="60"/>
      <c r="M24" s="60"/>
      <c r="N24" s="60"/>
      <c r="O24" s="60"/>
      <c r="P24" s="60"/>
      <c r="Q24" s="60"/>
      <c r="R24" s="60"/>
      <c r="S24" s="60"/>
      <c r="T24" s="60"/>
      <c r="U24" s="60"/>
      <c r="V24" s="60"/>
    </row>
    <row r="25" spans="1:22" ht="69.75" customHeight="1">
      <c r="A25" s="130" t="s">
        <v>280</v>
      </c>
      <c r="B25" s="324" t="s">
        <v>81</v>
      </c>
      <c r="C25" s="324"/>
      <c r="D25" s="324"/>
      <c r="E25" s="324"/>
      <c r="F25" s="324"/>
      <c r="G25" s="324"/>
      <c r="H25" s="324"/>
      <c r="I25" s="256"/>
      <c r="O25" s="16"/>
      <c r="P25" s="16"/>
      <c r="Q25" s="16"/>
      <c r="R25" s="16"/>
      <c r="S25" s="16"/>
      <c r="T25" s="16"/>
      <c r="U25" s="16"/>
      <c r="V25" s="16"/>
    </row>
    <row r="26" spans="1:22" ht="19.5" customHeight="1">
      <c r="A26" s="348" t="s">
        <v>204</v>
      </c>
      <c r="B26" s="350" t="s">
        <v>18</v>
      </c>
      <c r="C26" s="350" t="s">
        <v>17</v>
      </c>
      <c r="D26" s="344" t="s">
        <v>16</v>
      </c>
      <c r="E26" s="344"/>
      <c r="F26" s="344"/>
      <c r="G26" s="344"/>
      <c r="H26" s="346" t="s">
        <v>3</v>
      </c>
      <c r="I26" s="256"/>
      <c r="O26" s="16"/>
      <c r="P26" s="16"/>
      <c r="Q26" s="16"/>
      <c r="R26" s="16"/>
      <c r="S26" s="16"/>
      <c r="T26" s="16"/>
      <c r="U26" s="16"/>
      <c r="V26" s="16"/>
    </row>
    <row r="27" spans="1:22" ht="45">
      <c r="A27" s="349"/>
      <c r="B27" s="351"/>
      <c r="C27" s="351"/>
      <c r="D27" s="138" t="s">
        <v>144</v>
      </c>
      <c r="E27" s="138" t="s">
        <v>24</v>
      </c>
      <c r="F27" s="138" t="s">
        <v>66</v>
      </c>
      <c r="G27" s="138" t="s">
        <v>145</v>
      </c>
      <c r="H27" s="347"/>
      <c r="I27" s="256"/>
      <c r="O27" s="16"/>
      <c r="P27" s="16"/>
      <c r="Q27" s="16"/>
      <c r="R27" s="16"/>
      <c r="S27" s="16"/>
      <c r="T27" s="16"/>
      <c r="U27" s="16"/>
      <c r="V27" s="16"/>
    </row>
    <row r="28" spans="1:14" s="61" customFormat="1" ht="15">
      <c r="A28" s="28" t="s">
        <v>238</v>
      </c>
      <c r="B28" s="145">
        <v>19</v>
      </c>
      <c r="C28" s="151">
        <v>78</v>
      </c>
      <c r="D28" s="151">
        <v>9</v>
      </c>
      <c r="E28" s="151">
        <v>1</v>
      </c>
      <c r="F28" s="151">
        <v>27</v>
      </c>
      <c r="G28" s="151">
        <v>0</v>
      </c>
      <c r="H28" s="121">
        <f>SUM(B28:G28)</f>
        <v>134</v>
      </c>
      <c r="I28" s="60"/>
      <c r="J28" s="60"/>
      <c r="K28" s="60"/>
      <c r="L28" s="60"/>
      <c r="M28" s="60"/>
      <c r="N28" s="60"/>
    </row>
    <row r="29" spans="1:14" s="61" customFormat="1" ht="15">
      <c r="A29" s="28" t="s">
        <v>128</v>
      </c>
      <c r="B29" s="145">
        <v>43</v>
      </c>
      <c r="C29" s="151">
        <v>135</v>
      </c>
      <c r="D29" s="151">
        <v>125</v>
      </c>
      <c r="E29" s="151">
        <v>27</v>
      </c>
      <c r="F29" s="151">
        <v>437</v>
      </c>
      <c r="G29" s="151">
        <v>0</v>
      </c>
      <c r="H29" s="121">
        <f aca="true" t="shared" si="1" ref="H29:H38">SUM(B29:G29)</f>
        <v>767</v>
      </c>
      <c r="I29" s="60"/>
      <c r="J29" s="60"/>
      <c r="K29" s="60"/>
      <c r="L29" s="60"/>
      <c r="M29" s="60"/>
      <c r="N29" s="60"/>
    </row>
    <row r="30" spans="1:14" s="61" customFormat="1" ht="15">
      <c r="A30" s="28" t="s">
        <v>129</v>
      </c>
      <c r="B30" s="145">
        <v>0</v>
      </c>
      <c r="C30" s="151">
        <v>5</v>
      </c>
      <c r="D30" s="151">
        <v>4</v>
      </c>
      <c r="E30" s="151">
        <v>0</v>
      </c>
      <c r="F30" s="151">
        <v>14</v>
      </c>
      <c r="G30" s="151">
        <v>0</v>
      </c>
      <c r="H30" s="121">
        <f t="shared" si="1"/>
        <v>23</v>
      </c>
      <c r="I30" s="60"/>
      <c r="J30" s="60"/>
      <c r="K30" s="60"/>
      <c r="L30" s="60"/>
      <c r="M30" s="60"/>
      <c r="N30" s="60"/>
    </row>
    <row r="31" spans="1:14" s="61" customFormat="1" ht="15">
      <c r="A31" s="28" t="s">
        <v>130</v>
      </c>
      <c r="B31" s="145">
        <v>0</v>
      </c>
      <c r="C31" s="151">
        <v>0</v>
      </c>
      <c r="D31" s="151">
        <v>1</v>
      </c>
      <c r="E31" s="151">
        <v>0</v>
      </c>
      <c r="F31" s="151">
        <v>0</v>
      </c>
      <c r="G31" s="151">
        <v>0</v>
      </c>
      <c r="H31" s="121">
        <f t="shared" si="1"/>
        <v>1</v>
      </c>
      <c r="I31" s="60"/>
      <c r="J31" s="60"/>
      <c r="K31" s="60"/>
      <c r="L31" s="60"/>
      <c r="M31" s="60"/>
      <c r="N31" s="60"/>
    </row>
    <row r="32" spans="1:14" s="61" customFormat="1" ht="15">
      <c r="A32" s="28" t="s">
        <v>131</v>
      </c>
      <c r="B32" s="145">
        <v>0</v>
      </c>
      <c r="C32" s="151">
        <v>1</v>
      </c>
      <c r="D32" s="151">
        <v>3</v>
      </c>
      <c r="E32" s="151">
        <v>1</v>
      </c>
      <c r="F32" s="151">
        <v>1</v>
      </c>
      <c r="G32" s="151">
        <v>0</v>
      </c>
      <c r="H32" s="121">
        <f t="shared" si="1"/>
        <v>6</v>
      </c>
      <c r="I32" s="60"/>
      <c r="J32" s="60"/>
      <c r="K32" s="60"/>
      <c r="L32" s="60"/>
      <c r="M32" s="60"/>
      <c r="N32" s="60"/>
    </row>
    <row r="33" spans="1:14" s="61" customFormat="1" ht="15">
      <c r="A33" s="28" t="s">
        <v>239</v>
      </c>
      <c r="B33" s="145">
        <v>33</v>
      </c>
      <c r="C33" s="151">
        <v>109</v>
      </c>
      <c r="D33" s="151">
        <v>22</v>
      </c>
      <c r="E33" s="151">
        <v>9</v>
      </c>
      <c r="F33" s="151">
        <v>45</v>
      </c>
      <c r="G33" s="151">
        <v>0</v>
      </c>
      <c r="H33" s="121">
        <f t="shared" si="1"/>
        <v>218</v>
      </c>
      <c r="I33" s="60"/>
      <c r="J33" s="60"/>
      <c r="K33" s="60"/>
      <c r="L33" s="60"/>
      <c r="M33" s="60"/>
      <c r="N33" s="60"/>
    </row>
    <row r="34" spans="1:14" s="61" customFormat="1" ht="15">
      <c r="A34" s="28" t="s">
        <v>12</v>
      </c>
      <c r="B34" s="145">
        <v>0</v>
      </c>
      <c r="C34" s="151">
        <v>12</v>
      </c>
      <c r="D34" s="151">
        <v>1</v>
      </c>
      <c r="E34" s="151">
        <v>0</v>
      </c>
      <c r="F34" s="151">
        <v>35</v>
      </c>
      <c r="G34" s="151">
        <v>2</v>
      </c>
      <c r="H34" s="121">
        <f t="shared" si="1"/>
        <v>50</v>
      </c>
      <c r="I34" s="60"/>
      <c r="J34" s="60"/>
      <c r="K34" s="60"/>
      <c r="L34" s="60"/>
      <c r="M34" s="60"/>
      <c r="N34" s="60"/>
    </row>
    <row r="35" spans="1:14" s="61" customFormat="1" ht="15">
      <c r="A35" s="28" t="s">
        <v>13</v>
      </c>
      <c r="B35" s="145">
        <v>5</v>
      </c>
      <c r="C35" s="151">
        <v>20</v>
      </c>
      <c r="D35" s="151">
        <v>0</v>
      </c>
      <c r="E35" s="151">
        <v>1</v>
      </c>
      <c r="F35" s="151">
        <v>19</v>
      </c>
      <c r="G35" s="151">
        <v>0</v>
      </c>
      <c r="H35" s="121">
        <f t="shared" si="1"/>
        <v>45</v>
      </c>
      <c r="I35" s="60"/>
      <c r="J35" s="60"/>
      <c r="K35" s="60"/>
      <c r="L35" s="60"/>
      <c r="M35" s="60"/>
      <c r="N35" s="60"/>
    </row>
    <row r="36" spans="1:14" s="61" customFormat="1" ht="15">
      <c r="A36" s="28" t="s">
        <v>132</v>
      </c>
      <c r="B36" s="145">
        <v>0</v>
      </c>
      <c r="C36" s="151">
        <v>0</v>
      </c>
      <c r="D36" s="151">
        <v>0</v>
      </c>
      <c r="E36" s="151">
        <v>0</v>
      </c>
      <c r="F36" s="151">
        <v>1</v>
      </c>
      <c r="G36" s="151">
        <v>0</v>
      </c>
      <c r="H36" s="121">
        <f t="shared" si="1"/>
        <v>1</v>
      </c>
      <c r="I36" s="60"/>
      <c r="J36" s="60"/>
      <c r="K36" s="60"/>
      <c r="L36" s="60"/>
      <c r="M36" s="60"/>
      <c r="N36" s="60"/>
    </row>
    <row r="37" spans="1:14" s="61" customFormat="1" ht="15">
      <c r="A37" s="28" t="s">
        <v>133</v>
      </c>
      <c r="B37" s="145">
        <v>0</v>
      </c>
      <c r="C37" s="151">
        <v>0</v>
      </c>
      <c r="D37" s="151">
        <v>0</v>
      </c>
      <c r="E37" s="151">
        <v>0</v>
      </c>
      <c r="F37" s="151">
        <v>0</v>
      </c>
      <c r="G37" s="151">
        <v>0</v>
      </c>
      <c r="H37" s="121">
        <f t="shared" si="1"/>
        <v>0</v>
      </c>
      <c r="I37" s="60"/>
      <c r="J37" s="60"/>
      <c r="K37" s="60"/>
      <c r="L37" s="60"/>
      <c r="M37" s="60"/>
      <c r="N37" s="60"/>
    </row>
    <row r="38" spans="1:8" ht="15" thickBot="1">
      <c r="A38" s="28" t="s">
        <v>91</v>
      </c>
      <c r="B38" s="145">
        <v>6</v>
      </c>
      <c r="C38" s="151">
        <v>10</v>
      </c>
      <c r="D38" s="151">
        <v>2</v>
      </c>
      <c r="E38" s="151">
        <v>2</v>
      </c>
      <c r="F38" s="151">
        <v>24</v>
      </c>
      <c r="G38" s="151">
        <v>0</v>
      </c>
      <c r="H38" s="121">
        <f t="shared" si="1"/>
        <v>44</v>
      </c>
    </row>
    <row r="39" spans="7:10" ht="15.75" thickBot="1">
      <c r="G39" s="224" t="s">
        <v>287</v>
      </c>
      <c r="H39" s="122">
        <f>SUM(H28:H38)</f>
        <v>1289</v>
      </c>
      <c r="J39" s="4"/>
    </row>
    <row r="40" ht="12.75"/>
  </sheetData>
  <sheetProtection password="C482" sheet="1" objects="1" scenarios="1"/>
  <mergeCells count="14">
    <mergeCell ref="C1:D1"/>
    <mergeCell ref="A5:F5"/>
    <mergeCell ref="B25:H25"/>
    <mergeCell ref="A26:A27"/>
    <mergeCell ref="B26:B27"/>
    <mergeCell ref="C26:C27"/>
    <mergeCell ref="B8:H8"/>
    <mergeCell ref="A9:A10"/>
    <mergeCell ref="D9:G9"/>
    <mergeCell ref="D26:G26"/>
    <mergeCell ref="H9:H10"/>
    <mergeCell ref="H26:H27"/>
    <mergeCell ref="B9:B10"/>
    <mergeCell ref="C9:C10"/>
  </mergeCells>
  <conditionalFormatting sqref="H3">
    <cfRule type="expression" priority="1" dxfId="2" stopIfTrue="1">
      <formula>H3&lt;=(G3*0.7)</formula>
    </cfRule>
    <cfRule type="expression" priority="2" dxfId="1" stopIfTrue="1">
      <formula>AND(H3&gt;(G3*0.7),(H3&lt;G3))</formula>
    </cfRule>
    <cfRule type="expression" priority="3" dxfId="0" stopIfTrue="1">
      <formula>(H3=G3)</formula>
    </cfRule>
  </conditionalFormatting>
  <printOptions horizontalCentered="1"/>
  <pageMargins left="0.2755905511811024" right="0.2755905511811024" top="0.2755905511811024" bottom="0.3937007874015748" header="0.31496062992125984" footer="0.3937007874015748"/>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AJ43"/>
  <sheetViews>
    <sheetView showGridLines="0" zoomScale="80" zoomScaleNormal="80" zoomScalePageLayoutView="0" workbookViewId="0" topLeftCell="A1">
      <selection activeCell="E21" sqref="E21"/>
    </sheetView>
  </sheetViews>
  <sheetFormatPr defaultColWidth="0" defaultRowHeight="14.25" zeroHeight="1"/>
  <cols>
    <col min="1" max="1" width="33.625" style="41" customWidth="1"/>
    <col min="2" max="10" width="18.50390625" style="41" customWidth="1"/>
    <col min="11" max="11" width="18.50390625" style="42" customWidth="1"/>
    <col min="12" max="12" width="2.625" style="69" customWidth="1"/>
    <col min="13" max="20" width="0" style="69" hidden="1" customWidth="1"/>
    <col min="21" max="24" width="0" style="70" hidden="1" customWidth="1"/>
    <col min="25" max="16384" width="0" style="41" hidden="1" customWidth="1"/>
  </cols>
  <sheetData>
    <row r="1" spans="3:4" ht="15.75">
      <c r="C1" s="326"/>
      <c r="D1" s="329"/>
    </row>
    <row r="2" spans="1:24" s="48" customFormat="1" ht="25.5">
      <c r="A2" s="115" t="s">
        <v>78</v>
      </c>
      <c r="B2" s="161" t="e">
        <f>#REF!</f>
        <v>#REF!</v>
      </c>
      <c r="D2" s="33"/>
      <c r="E2" s="33"/>
      <c r="F2" s="33"/>
      <c r="G2" s="33"/>
      <c r="J2" s="113" t="s">
        <v>218</v>
      </c>
      <c r="K2" s="113" t="s">
        <v>221</v>
      </c>
      <c r="L2" s="71"/>
      <c r="M2" s="71"/>
      <c r="N2" s="71"/>
      <c r="O2" s="71"/>
      <c r="P2" s="71"/>
      <c r="Q2" s="71"/>
      <c r="R2" s="71"/>
      <c r="S2" s="71"/>
      <c r="T2" s="71"/>
      <c r="U2" s="72"/>
      <c r="V2" s="72"/>
      <c r="W2" s="72"/>
      <c r="X2" s="72"/>
    </row>
    <row r="3" spans="1:24" s="48" customFormat="1" ht="20.25">
      <c r="A3" s="115"/>
      <c r="B3" s="115"/>
      <c r="C3" s="257"/>
      <c r="D3" s="33"/>
      <c r="E3" s="33"/>
      <c r="F3" s="33"/>
      <c r="G3" s="33"/>
      <c r="J3" s="114">
        <v>168</v>
      </c>
      <c r="K3" s="114">
        <f>COUNT(B11:J19,B20,B25:J33,B34,B40:C41)</f>
        <v>168</v>
      </c>
      <c r="L3" s="71"/>
      <c r="M3" s="71"/>
      <c r="N3" s="71"/>
      <c r="O3" s="71"/>
      <c r="P3" s="71"/>
      <c r="Q3" s="71"/>
      <c r="R3" s="71"/>
      <c r="S3" s="71"/>
      <c r="T3" s="71"/>
      <c r="U3" s="72"/>
      <c r="V3" s="72"/>
      <c r="W3" s="72"/>
      <c r="X3" s="72"/>
    </row>
    <row r="4" spans="1:24" s="48" customFormat="1" ht="20.25">
      <c r="A4" s="115" t="s">
        <v>117</v>
      </c>
      <c r="B4" s="115"/>
      <c r="C4" s="257"/>
      <c r="D4" s="33"/>
      <c r="E4" s="33"/>
      <c r="F4" s="33"/>
      <c r="G4" s="33"/>
      <c r="H4" s="33"/>
      <c r="I4" s="33"/>
      <c r="L4" s="71"/>
      <c r="M4" s="71"/>
      <c r="N4" s="71"/>
      <c r="O4" s="71"/>
      <c r="P4" s="71"/>
      <c r="Q4" s="71"/>
      <c r="R4" s="71"/>
      <c r="S4" s="71"/>
      <c r="T4" s="71"/>
      <c r="U4" s="72"/>
      <c r="V4" s="72"/>
      <c r="W4" s="72"/>
      <c r="X4" s="72"/>
    </row>
    <row r="5" spans="1:24" s="48" customFormat="1" ht="36" customHeight="1">
      <c r="A5" s="352" t="s">
        <v>159</v>
      </c>
      <c r="B5" s="331"/>
      <c r="C5" s="331"/>
      <c r="D5" s="331"/>
      <c r="E5" s="331"/>
      <c r="F5" s="331"/>
      <c r="G5" s="261"/>
      <c r="H5" s="73"/>
      <c r="I5" s="73"/>
      <c r="K5" s="49"/>
      <c r="L5" s="71"/>
      <c r="M5" s="71"/>
      <c r="N5" s="71"/>
      <c r="O5" s="71"/>
      <c r="P5" s="71"/>
      <c r="Q5" s="71"/>
      <c r="R5" s="71"/>
      <c r="S5" s="71"/>
      <c r="T5" s="71"/>
      <c r="U5" s="72"/>
      <c r="V5" s="72"/>
      <c r="W5" s="72"/>
      <c r="X5" s="72"/>
    </row>
    <row r="6" spans="1:24" s="48" customFormat="1" ht="20.25">
      <c r="A6" s="74" t="s">
        <v>84</v>
      </c>
      <c r="B6" s="73"/>
      <c r="C6" s="73"/>
      <c r="D6" s="73"/>
      <c r="E6" s="73"/>
      <c r="F6" s="73"/>
      <c r="G6" s="73"/>
      <c r="H6" s="73"/>
      <c r="I6" s="73"/>
      <c r="K6" s="49"/>
      <c r="L6" s="71"/>
      <c r="M6" s="71"/>
      <c r="N6" s="71"/>
      <c r="O6" s="71"/>
      <c r="P6" s="71"/>
      <c r="Q6" s="71"/>
      <c r="R6" s="71"/>
      <c r="S6" s="71"/>
      <c r="T6" s="71"/>
      <c r="U6" s="72"/>
      <c r="V6" s="72"/>
      <c r="W6" s="72"/>
      <c r="X6" s="72"/>
    </row>
    <row r="7" spans="1:24" ht="15.75">
      <c r="A7" s="261"/>
      <c r="B7" s="261"/>
      <c r="C7" s="261"/>
      <c r="D7" s="261"/>
      <c r="E7" s="42"/>
      <c r="F7" s="32"/>
      <c r="G7" s="32"/>
      <c r="H7" s="32"/>
      <c r="I7" s="32"/>
      <c r="J7" s="32"/>
      <c r="K7" s="32"/>
      <c r="L7" s="32"/>
      <c r="M7" s="32"/>
      <c r="N7" s="32"/>
      <c r="O7" s="32"/>
      <c r="P7" s="32"/>
      <c r="Q7" s="32"/>
      <c r="R7" s="32"/>
      <c r="S7" s="32"/>
      <c r="T7" s="32"/>
      <c r="U7" s="32"/>
      <c r="V7" s="32"/>
      <c r="W7" s="32"/>
      <c r="X7" s="32"/>
    </row>
    <row r="8" spans="1:24" ht="66" customHeight="1">
      <c r="A8" s="134" t="s">
        <v>260</v>
      </c>
      <c r="B8" s="365" t="s">
        <v>74</v>
      </c>
      <c r="C8" s="365"/>
      <c r="D8" s="365"/>
      <c r="E8" s="365"/>
      <c r="F8" s="365"/>
      <c r="G8" s="365"/>
      <c r="H8" s="365"/>
      <c r="I8" s="365"/>
      <c r="J8" s="365"/>
      <c r="K8" s="182" t="s">
        <v>42</v>
      </c>
      <c r="L8" s="32"/>
      <c r="M8" s="32"/>
      <c r="N8" s="70"/>
      <c r="O8" s="70"/>
      <c r="P8" s="41"/>
      <c r="Q8" s="41"/>
      <c r="R8" s="41"/>
      <c r="S8" s="41"/>
      <c r="T8" s="41"/>
      <c r="U8" s="41"/>
      <c r="V8" s="41"/>
      <c r="W8" s="41"/>
      <c r="X8" s="41"/>
    </row>
    <row r="9" spans="1:24" ht="24.75" customHeight="1">
      <c r="A9" s="366" t="s">
        <v>229</v>
      </c>
      <c r="B9" s="359" t="s">
        <v>43</v>
      </c>
      <c r="C9" s="361"/>
      <c r="D9" s="362"/>
      <c r="E9" s="363" t="s">
        <v>1</v>
      </c>
      <c r="F9" s="359" t="s">
        <v>44</v>
      </c>
      <c r="G9" s="361"/>
      <c r="H9" s="361"/>
      <c r="I9" s="361"/>
      <c r="J9" s="362"/>
      <c r="K9" s="354" t="s">
        <v>3</v>
      </c>
      <c r="L9" s="32"/>
      <c r="M9" s="32"/>
      <c r="N9" s="70"/>
      <c r="O9" s="70"/>
      <c r="P9" s="41"/>
      <c r="Q9" s="41"/>
      <c r="R9" s="41"/>
      <c r="S9" s="41"/>
      <c r="T9" s="41"/>
      <c r="U9" s="41"/>
      <c r="V9" s="41"/>
      <c r="W9" s="41"/>
      <c r="X9" s="41"/>
    </row>
    <row r="10" spans="1:36" s="75" customFormat="1" ht="60" customHeight="1" thickBot="1">
      <c r="A10" s="358"/>
      <c r="B10" s="246" t="s">
        <v>58</v>
      </c>
      <c r="C10" s="246" t="s">
        <v>59</v>
      </c>
      <c r="D10" s="181" t="s">
        <v>60</v>
      </c>
      <c r="E10" s="364"/>
      <c r="F10" s="181" t="s">
        <v>256</v>
      </c>
      <c r="G10" s="183" t="s">
        <v>62</v>
      </c>
      <c r="H10" s="181" t="s">
        <v>61</v>
      </c>
      <c r="I10" s="181" t="s">
        <v>257</v>
      </c>
      <c r="J10" s="181" t="s">
        <v>63</v>
      </c>
      <c r="K10" s="355"/>
      <c r="L10" s="69"/>
      <c r="M10" s="69"/>
      <c r="N10" s="70"/>
      <c r="O10" s="70"/>
      <c r="P10" s="70"/>
      <c r="Q10" s="70"/>
      <c r="R10" s="70"/>
      <c r="S10" s="70"/>
      <c r="T10" s="70"/>
      <c r="U10" s="70"/>
      <c r="V10" s="70"/>
      <c r="W10" s="70"/>
      <c r="X10" s="70"/>
      <c r="Y10" s="70"/>
      <c r="Z10" s="70"/>
      <c r="AA10" s="70"/>
      <c r="AB10" s="70"/>
      <c r="AC10" s="70"/>
      <c r="AD10" s="70"/>
      <c r="AE10" s="70"/>
      <c r="AF10" s="70"/>
      <c r="AG10" s="70"/>
      <c r="AH10" s="70"/>
      <c r="AI10" s="70"/>
      <c r="AJ10" s="70"/>
    </row>
    <row r="11" spans="1:36" s="52" customFormat="1" ht="15">
      <c r="A11" s="235" t="s">
        <v>45</v>
      </c>
      <c r="B11" s="275">
        <v>0</v>
      </c>
      <c r="C11" s="277">
        <v>0</v>
      </c>
      <c r="D11" s="237">
        <v>0</v>
      </c>
      <c r="E11" s="153">
        <v>0</v>
      </c>
      <c r="F11" s="153">
        <v>0</v>
      </c>
      <c r="G11" s="153">
        <v>0</v>
      </c>
      <c r="H11" s="153">
        <v>0</v>
      </c>
      <c r="I11" s="153">
        <v>0</v>
      </c>
      <c r="J11" s="153">
        <v>0</v>
      </c>
      <c r="K11" s="125">
        <f>SUM(B11:J11)</f>
        <v>0</v>
      </c>
      <c r="L11" s="77"/>
      <c r="M11" s="78"/>
      <c r="N11" s="78"/>
      <c r="O11" s="78"/>
      <c r="P11" s="78"/>
      <c r="Q11" s="78"/>
      <c r="R11" s="78"/>
      <c r="S11" s="78"/>
      <c r="T11" s="78"/>
      <c r="U11" s="78"/>
      <c r="V11" s="78"/>
      <c r="W11" s="78"/>
      <c r="X11" s="78"/>
      <c r="Y11" s="78"/>
      <c r="Z11" s="78"/>
      <c r="AA11" s="78"/>
      <c r="AB11" s="78"/>
      <c r="AC11" s="78"/>
      <c r="AD11" s="78"/>
      <c r="AE11" s="78"/>
      <c r="AF11" s="78"/>
      <c r="AG11" s="78"/>
      <c r="AH11" s="78"/>
      <c r="AI11" s="78"/>
      <c r="AJ11" s="78"/>
    </row>
    <row r="12" spans="1:36" s="52" customFormat="1" ht="15">
      <c r="A12" s="235" t="s">
        <v>46</v>
      </c>
      <c r="B12" s="278">
        <v>0</v>
      </c>
      <c r="C12" s="279">
        <v>0</v>
      </c>
      <c r="D12" s="237">
        <v>0</v>
      </c>
      <c r="E12" s="153">
        <v>0</v>
      </c>
      <c r="F12" s="153">
        <v>6</v>
      </c>
      <c r="G12" s="153">
        <v>3</v>
      </c>
      <c r="H12" s="153">
        <v>0</v>
      </c>
      <c r="I12" s="153">
        <v>0</v>
      </c>
      <c r="J12" s="153">
        <v>1</v>
      </c>
      <c r="K12" s="253">
        <f aca="true" t="shared" si="0" ref="K12:K19">SUM(B12:J12)</f>
        <v>10</v>
      </c>
      <c r="L12" s="77"/>
      <c r="M12" s="78"/>
      <c r="N12" s="78"/>
      <c r="O12" s="78"/>
      <c r="P12" s="78"/>
      <c r="Q12" s="78"/>
      <c r="R12" s="78"/>
      <c r="S12" s="78"/>
      <c r="T12" s="78"/>
      <c r="U12" s="78"/>
      <c r="V12" s="78"/>
      <c r="W12" s="78"/>
      <c r="X12" s="78"/>
      <c r="Y12" s="78"/>
      <c r="Z12" s="78"/>
      <c r="AA12" s="78"/>
      <c r="AB12" s="78"/>
      <c r="AC12" s="78"/>
      <c r="AD12" s="78"/>
      <c r="AE12" s="78"/>
      <c r="AF12" s="78"/>
      <c r="AG12" s="78"/>
      <c r="AH12" s="78"/>
      <c r="AI12" s="78"/>
      <c r="AJ12" s="78"/>
    </row>
    <row r="13" spans="1:36" s="52" customFormat="1" ht="15">
      <c r="A13" s="235" t="s">
        <v>160</v>
      </c>
      <c r="B13" s="278">
        <v>0</v>
      </c>
      <c r="C13" s="279">
        <v>0</v>
      </c>
      <c r="D13" s="237">
        <v>0</v>
      </c>
      <c r="E13" s="153">
        <v>0</v>
      </c>
      <c r="F13" s="153">
        <v>0</v>
      </c>
      <c r="G13" s="153">
        <v>0</v>
      </c>
      <c r="H13" s="153">
        <v>0</v>
      </c>
      <c r="I13" s="153">
        <v>0</v>
      </c>
      <c r="J13" s="153">
        <v>0</v>
      </c>
      <c r="K13" s="253">
        <f t="shared" si="0"/>
        <v>0</v>
      </c>
      <c r="L13" s="77"/>
      <c r="M13" s="78"/>
      <c r="N13" s="78"/>
      <c r="O13" s="78"/>
      <c r="P13" s="78"/>
      <c r="Q13" s="78"/>
      <c r="R13" s="78"/>
      <c r="S13" s="78"/>
      <c r="T13" s="78"/>
      <c r="U13" s="78"/>
      <c r="V13" s="78"/>
      <c r="W13" s="78"/>
      <c r="X13" s="78"/>
      <c r="Y13" s="78"/>
      <c r="Z13" s="78"/>
      <c r="AA13" s="78"/>
      <c r="AB13" s="78"/>
      <c r="AC13" s="78"/>
      <c r="AD13" s="78"/>
      <c r="AE13" s="78"/>
      <c r="AF13" s="78"/>
      <c r="AG13" s="78"/>
      <c r="AH13" s="78"/>
      <c r="AI13" s="78"/>
      <c r="AJ13" s="78"/>
    </row>
    <row r="14" spans="1:36" s="52" customFormat="1" ht="15">
      <c r="A14" s="235" t="s">
        <v>161</v>
      </c>
      <c r="B14" s="278">
        <v>0</v>
      </c>
      <c r="C14" s="279">
        <v>0</v>
      </c>
      <c r="D14" s="237">
        <v>0</v>
      </c>
      <c r="E14" s="153">
        <v>0</v>
      </c>
      <c r="F14" s="153">
        <v>0</v>
      </c>
      <c r="G14" s="153">
        <v>0</v>
      </c>
      <c r="H14" s="153">
        <v>0</v>
      </c>
      <c r="I14" s="153">
        <v>0</v>
      </c>
      <c r="J14" s="153">
        <v>0</v>
      </c>
      <c r="K14" s="253">
        <f t="shared" si="0"/>
        <v>0</v>
      </c>
      <c r="L14" s="77"/>
      <c r="M14" s="78"/>
      <c r="N14" s="78"/>
      <c r="O14" s="78"/>
      <c r="P14" s="78"/>
      <c r="Q14" s="78"/>
      <c r="R14" s="78"/>
      <c r="S14" s="78"/>
      <c r="T14" s="78"/>
      <c r="U14" s="78"/>
      <c r="V14" s="78"/>
      <c r="W14" s="78"/>
      <c r="X14" s="78"/>
      <c r="Y14" s="78"/>
      <c r="Z14" s="78"/>
      <c r="AA14" s="78"/>
      <c r="AB14" s="78"/>
      <c r="AC14" s="78"/>
      <c r="AD14" s="78"/>
      <c r="AE14" s="78"/>
      <c r="AF14" s="78"/>
      <c r="AG14" s="78"/>
      <c r="AH14" s="78"/>
      <c r="AI14" s="78"/>
      <c r="AJ14" s="78"/>
    </row>
    <row r="15" spans="1:36" s="52" customFormat="1" ht="15">
      <c r="A15" s="235" t="s">
        <v>47</v>
      </c>
      <c r="B15" s="278">
        <v>0</v>
      </c>
      <c r="C15" s="279">
        <v>0</v>
      </c>
      <c r="D15" s="237">
        <v>0</v>
      </c>
      <c r="E15" s="153">
        <v>0</v>
      </c>
      <c r="F15" s="153">
        <v>1</v>
      </c>
      <c r="G15" s="153">
        <v>7</v>
      </c>
      <c r="H15" s="153">
        <v>0</v>
      </c>
      <c r="I15" s="153">
        <v>0</v>
      </c>
      <c r="J15" s="153">
        <v>0</v>
      </c>
      <c r="K15" s="253">
        <f t="shared" si="0"/>
        <v>8</v>
      </c>
      <c r="L15" s="77"/>
      <c r="M15" s="78"/>
      <c r="N15" s="78"/>
      <c r="O15" s="78"/>
      <c r="P15" s="78"/>
      <c r="Q15" s="78"/>
      <c r="R15" s="78"/>
      <c r="S15" s="78"/>
      <c r="T15" s="78"/>
      <c r="U15" s="78"/>
      <c r="V15" s="78"/>
      <c r="W15" s="78"/>
      <c r="X15" s="78"/>
      <c r="Y15" s="78"/>
      <c r="Z15" s="78"/>
      <c r="AA15" s="78"/>
      <c r="AB15" s="78"/>
      <c r="AC15" s="78"/>
      <c r="AD15" s="78"/>
      <c r="AE15" s="78"/>
      <c r="AF15" s="78"/>
      <c r="AG15" s="78"/>
      <c r="AH15" s="78"/>
      <c r="AI15" s="78"/>
      <c r="AJ15" s="78"/>
    </row>
    <row r="16" spans="1:36" s="52" customFormat="1" ht="15">
      <c r="A16" s="235" t="s">
        <v>48</v>
      </c>
      <c r="B16" s="278">
        <v>0</v>
      </c>
      <c r="C16" s="279">
        <v>0</v>
      </c>
      <c r="D16" s="237">
        <v>0</v>
      </c>
      <c r="E16" s="153">
        <v>0</v>
      </c>
      <c r="F16" s="153">
        <v>0</v>
      </c>
      <c r="G16" s="153">
        <v>0</v>
      </c>
      <c r="H16" s="153">
        <v>0</v>
      </c>
      <c r="I16" s="153">
        <v>0</v>
      </c>
      <c r="J16" s="153">
        <v>0</v>
      </c>
      <c r="K16" s="253">
        <f t="shared" si="0"/>
        <v>0</v>
      </c>
      <c r="L16" s="77"/>
      <c r="M16" s="78"/>
      <c r="N16" s="78"/>
      <c r="O16" s="78"/>
      <c r="P16" s="78"/>
      <c r="Q16" s="78"/>
      <c r="R16" s="78"/>
      <c r="S16" s="78"/>
      <c r="T16" s="78"/>
      <c r="U16" s="78"/>
      <c r="V16" s="78"/>
      <c r="W16" s="78"/>
      <c r="X16" s="78"/>
      <c r="Y16" s="78"/>
      <c r="Z16" s="78"/>
      <c r="AA16" s="78"/>
      <c r="AB16" s="78"/>
      <c r="AC16" s="78"/>
      <c r="AD16" s="78"/>
      <c r="AE16" s="78"/>
      <c r="AF16" s="78"/>
      <c r="AG16" s="78"/>
      <c r="AH16" s="78"/>
      <c r="AI16" s="78"/>
      <c r="AJ16" s="78"/>
    </row>
    <row r="17" spans="1:36" s="52" customFormat="1" ht="15">
      <c r="A17" s="235" t="s">
        <v>49</v>
      </c>
      <c r="B17" s="278">
        <v>0</v>
      </c>
      <c r="C17" s="279">
        <v>0</v>
      </c>
      <c r="D17" s="237">
        <v>0</v>
      </c>
      <c r="E17" s="153">
        <v>0</v>
      </c>
      <c r="F17" s="153">
        <v>0</v>
      </c>
      <c r="G17" s="153">
        <v>0</v>
      </c>
      <c r="H17" s="153">
        <v>0</v>
      </c>
      <c r="I17" s="153">
        <v>0</v>
      </c>
      <c r="J17" s="153">
        <v>0</v>
      </c>
      <c r="K17" s="253">
        <f t="shared" si="0"/>
        <v>0</v>
      </c>
      <c r="L17" s="77"/>
      <c r="M17" s="78"/>
      <c r="N17" s="78"/>
      <c r="O17" s="78"/>
      <c r="P17" s="78"/>
      <c r="Q17" s="78"/>
      <c r="R17" s="78"/>
      <c r="S17" s="78"/>
      <c r="T17" s="78"/>
      <c r="U17" s="78"/>
      <c r="V17" s="78"/>
      <c r="W17" s="78"/>
      <c r="X17" s="78"/>
      <c r="Y17" s="78"/>
      <c r="Z17" s="78"/>
      <c r="AA17" s="78"/>
      <c r="AB17" s="78"/>
      <c r="AC17" s="78"/>
      <c r="AD17" s="78"/>
      <c r="AE17" s="78"/>
      <c r="AF17" s="78"/>
      <c r="AG17" s="78"/>
      <c r="AH17" s="78"/>
      <c r="AI17" s="78"/>
      <c r="AJ17" s="78"/>
    </row>
    <row r="18" spans="1:36" s="52" customFormat="1" ht="15">
      <c r="A18" s="245" t="s">
        <v>50</v>
      </c>
      <c r="B18" s="278">
        <v>1</v>
      </c>
      <c r="C18" s="279">
        <v>4</v>
      </c>
      <c r="D18" s="237">
        <v>4</v>
      </c>
      <c r="E18" s="153">
        <v>1</v>
      </c>
      <c r="F18" s="153">
        <v>76</v>
      </c>
      <c r="G18" s="153">
        <v>88</v>
      </c>
      <c r="H18" s="153">
        <v>0</v>
      </c>
      <c r="I18" s="153">
        <v>0</v>
      </c>
      <c r="J18" s="153">
        <v>3</v>
      </c>
      <c r="K18" s="253">
        <f t="shared" si="0"/>
        <v>177</v>
      </c>
      <c r="L18" s="77"/>
      <c r="M18" s="78"/>
      <c r="N18" s="78"/>
      <c r="O18" s="78"/>
      <c r="P18" s="78"/>
      <c r="Q18" s="78"/>
      <c r="R18" s="78"/>
      <c r="S18" s="78"/>
      <c r="T18" s="78"/>
      <c r="U18" s="78"/>
      <c r="V18" s="78"/>
      <c r="W18" s="78"/>
      <c r="X18" s="78"/>
      <c r="Y18" s="78"/>
      <c r="Z18" s="78"/>
      <c r="AA18" s="78"/>
      <c r="AB18" s="78"/>
      <c r="AC18" s="78"/>
      <c r="AD18" s="78"/>
      <c r="AE18" s="78"/>
      <c r="AF18" s="78"/>
      <c r="AG18" s="78"/>
      <c r="AH18" s="78"/>
      <c r="AI18" s="78"/>
      <c r="AJ18" s="78"/>
    </row>
    <row r="19" spans="1:36" s="52" customFormat="1" ht="15.75" thickBot="1">
      <c r="A19" s="235" t="s">
        <v>87</v>
      </c>
      <c r="B19" s="280">
        <v>0</v>
      </c>
      <c r="C19" s="282">
        <v>0</v>
      </c>
      <c r="D19" s="237">
        <v>0</v>
      </c>
      <c r="E19" s="153">
        <v>0</v>
      </c>
      <c r="F19" s="153">
        <v>0</v>
      </c>
      <c r="G19" s="153">
        <v>0</v>
      </c>
      <c r="H19" s="153">
        <v>0</v>
      </c>
      <c r="I19" s="153">
        <v>0</v>
      </c>
      <c r="J19" s="153">
        <v>0</v>
      </c>
      <c r="K19" s="254">
        <f t="shared" si="0"/>
        <v>0</v>
      </c>
      <c r="L19" s="77"/>
      <c r="M19" s="78"/>
      <c r="N19" s="78"/>
      <c r="O19" s="78"/>
      <c r="P19" s="78"/>
      <c r="Q19" s="78"/>
      <c r="R19" s="78"/>
      <c r="S19" s="78"/>
      <c r="T19" s="78"/>
      <c r="U19" s="78"/>
      <c r="V19" s="78"/>
      <c r="W19" s="78"/>
      <c r="X19" s="78"/>
      <c r="Y19" s="78"/>
      <c r="Z19" s="78"/>
      <c r="AA19" s="78"/>
      <c r="AB19" s="78"/>
      <c r="AC19" s="78"/>
      <c r="AD19" s="78"/>
      <c r="AE19" s="78"/>
      <c r="AF19" s="78"/>
      <c r="AG19" s="78"/>
      <c r="AH19" s="78"/>
      <c r="AI19" s="78"/>
      <c r="AJ19" s="78"/>
    </row>
    <row r="20" spans="1:36" s="52" customFormat="1" ht="15.75" thickBot="1">
      <c r="A20" s="80" t="s">
        <v>124</v>
      </c>
      <c r="B20" s="308">
        <v>182</v>
      </c>
      <c r="C20" s="249" t="s">
        <v>299</v>
      </c>
      <c r="D20" s="82"/>
      <c r="E20" s="82"/>
      <c r="F20" s="82"/>
      <c r="G20" s="82"/>
      <c r="H20" s="82"/>
      <c r="I20" s="82"/>
      <c r="J20" s="94" t="s">
        <v>288</v>
      </c>
      <c r="K20" s="124">
        <f>SUM(K11:K19)</f>
        <v>195</v>
      </c>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row>
    <row r="21" spans="2:36" s="52" customFormat="1" ht="15.75">
      <c r="B21" s="261"/>
      <c r="J21" s="41"/>
      <c r="K21" s="51"/>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1:36" ht="66" customHeight="1">
      <c r="A22" s="134" t="s">
        <v>261</v>
      </c>
      <c r="B22" s="365" t="s">
        <v>74</v>
      </c>
      <c r="C22" s="365"/>
      <c r="D22" s="365"/>
      <c r="E22" s="365"/>
      <c r="F22" s="365"/>
      <c r="G22" s="365"/>
      <c r="H22" s="365"/>
      <c r="I22" s="365"/>
      <c r="J22" s="365"/>
      <c r="K22" s="182" t="s">
        <v>42</v>
      </c>
      <c r="L22" s="32"/>
      <c r="M22" s="70"/>
      <c r="N22" s="70"/>
      <c r="O22" s="70"/>
      <c r="P22" s="70"/>
      <c r="Q22" s="70"/>
      <c r="R22" s="70"/>
      <c r="S22" s="70"/>
      <c r="T22" s="70"/>
      <c r="Y22" s="70"/>
      <c r="Z22" s="70"/>
      <c r="AA22" s="70"/>
      <c r="AB22" s="70"/>
      <c r="AC22" s="70"/>
      <c r="AD22" s="70"/>
      <c r="AE22" s="70"/>
      <c r="AF22" s="70"/>
      <c r="AG22" s="70"/>
      <c r="AH22" s="70"/>
      <c r="AI22" s="70"/>
      <c r="AJ22" s="70"/>
    </row>
    <row r="23" spans="1:36" ht="24.75" customHeight="1">
      <c r="A23" s="366" t="s">
        <v>230</v>
      </c>
      <c r="B23" s="359" t="s">
        <v>43</v>
      </c>
      <c r="C23" s="361"/>
      <c r="D23" s="362"/>
      <c r="E23" s="363" t="s">
        <v>1</v>
      </c>
      <c r="F23" s="359" t="s">
        <v>44</v>
      </c>
      <c r="G23" s="361"/>
      <c r="H23" s="361"/>
      <c r="I23" s="361"/>
      <c r="J23" s="362"/>
      <c r="K23" s="354" t="s">
        <v>3</v>
      </c>
      <c r="L23" s="32"/>
      <c r="M23" s="70"/>
      <c r="N23" s="70"/>
      <c r="O23" s="70"/>
      <c r="P23" s="70"/>
      <c r="Q23" s="70"/>
      <c r="R23" s="70"/>
      <c r="S23" s="70"/>
      <c r="T23" s="70"/>
      <c r="Y23" s="70"/>
      <c r="Z23" s="70"/>
      <c r="AA23" s="70"/>
      <c r="AB23" s="70"/>
      <c r="AC23" s="70"/>
      <c r="AD23" s="70"/>
      <c r="AE23" s="70"/>
      <c r="AF23" s="70"/>
      <c r="AG23" s="70"/>
      <c r="AH23" s="70"/>
      <c r="AI23" s="70"/>
      <c r="AJ23" s="70"/>
    </row>
    <row r="24" spans="1:36" s="75" customFormat="1" ht="60" customHeight="1" thickBot="1">
      <c r="A24" s="358"/>
      <c r="B24" s="246" t="s">
        <v>58</v>
      </c>
      <c r="C24" s="246" t="s">
        <v>59</v>
      </c>
      <c r="D24" s="181" t="s">
        <v>60</v>
      </c>
      <c r="E24" s="364"/>
      <c r="F24" s="181" t="s">
        <v>256</v>
      </c>
      <c r="G24" s="183" t="s">
        <v>62</v>
      </c>
      <c r="H24" s="181" t="s">
        <v>61</v>
      </c>
      <c r="I24" s="181" t="s">
        <v>257</v>
      </c>
      <c r="J24" s="181" t="s">
        <v>63</v>
      </c>
      <c r="K24" s="355"/>
      <c r="L24" s="69"/>
      <c r="M24" s="70"/>
      <c r="N24" s="70"/>
      <c r="O24" s="70"/>
      <c r="P24" s="70"/>
      <c r="Q24" s="70"/>
      <c r="R24" s="70"/>
      <c r="S24" s="70"/>
      <c r="T24" s="70"/>
      <c r="U24" s="70"/>
      <c r="V24" s="70"/>
      <c r="W24" s="70"/>
      <c r="X24" s="70"/>
      <c r="Y24" s="70"/>
      <c r="Z24" s="70"/>
      <c r="AA24" s="70"/>
      <c r="AB24" s="70"/>
      <c r="AC24" s="70"/>
      <c r="AD24" s="70"/>
      <c r="AE24" s="70"/>
      <c r="AF24" s="70"/>
      <c r="AG24" s="70"/>
      <c r="AH24" s="70"/>
      <c r="AI24" s="70"/>
      <c r="AJ24" s="70"/>
    </row>
    <row r="25" spans="1:14" s="52" customFormat="1" ht="15">
      <c r="A25" s="235" t="s">
        <v>45</v>
      </c>
      <c r="B25" s="275">
        <v>0</v>
      </c>
      <c r="C25" s="277">
        <v>0</v>
      </c>
      <c r="D25" s="237">
        <v>0</v>
      </c>
      <c r="E25" s="153">
        <v>0</v>
      </c>
      <c r="F25" s="153">
        <v>0</v>
      </c>
      <c r="G25" s="153">
        <v>0</v>
      </c>
      <c r="H25" s="153">
        <v>0</v>
      </c>
      <c r="I25" s="153">
        <v>0</v>
      </c>
      <c r="J25" s="153">
        <v>0</v>
      </c>
      <c r="K25" s="125">
        <f>SUM(B25:J25)</f>
        <v>0</v>
      </c>
      <c r="L25" s="78"/>
      <c r="M25" s="78"/>
      <c r="N25" s="78"/>
    </row>
    <row r="26" spans="1:14" s="52" customFormat="1" ht="15">
      <c r="A26" s="235" t="s">
        <v>46</v>
      </c>
      <c r="B26" s="278">
        <v>9</v>
      </c>
      <c r="C26" s="279">
        <v>13</v>
      </c>
      <c r="D26" s="237">
        <v>6</v>
      </c>
      <c r="E26" s="153">
        <v>1</v>
      </c>
      <c r="F26" s="153">
        <v>31</v>
      </c>
      <c r="G26" s="153">
        <v>63</v>
      </c>
      <c r="H26" s="153">
        <v>1</v>
      </c>
      <c r="I26" s="153">
        <v>0</v>
      </c>
      <c r="J26" s="153">
        <v>8</v>
      </c>
      <c r="K26" s="253">
        <f aca="true" t="shared" si="1" ref="K26:K33">SUM(B26:J26)</f>
        <v>132</v>
      </c>
      <c r="L26" s="78"/>
      <c r="M26" s="78"/>
      <c r="N26" s="78"/>
    </row>
    <row r="27" spans="1:14" s="52" customFormat="1" ht="15">
      <c r="A27" s="235" t="s">
        <v>160</v>
      </c>
      <c r="B27" s="278">
        <v>0</v>
      </c>
      <c r="C27" s="279">
        <v>0</v>
      </c>
      <c r="D27" s="237">
        <v>0</v>
      </c>
      <c r="E27" s="153">
        <v>0</v>
      </c>
      <c r="F27" s="153">
        <v>0</v>
      </c>
      <c r="G27" s="153">
        <v>0</v>
      </c>
      <c r="H27" s="153">
        <v>0</v>
      </c>
      <c r="I27" s="153">
        <v>0</v>
      </c>
      <c r="J27" s="153">
        <v>0</v>
      </c>
      <c r="K27" s="253">
        <f t="shared" si="1"/>
        <v>0</v>
      </c>
      <c r="L27" s="78"/>
      <c r="M27" s="78"/>
      <c r="N27" s="78"/>
    </row>
    <row r="28" spans="1:14" s="52" customFormat="1" ht="15">
      <c r="A28" s="235" t="s">
        <v>161</v>
      </c>
      <c r="B28" s="278">
        <v>0</v>
      </c>
      <c r="C28" s="279">
        <v>0</v>
      </c>
      <c r="D28" s="237">
        <v>0</v>
      </c>
      <c r="E28" s="153">
        <v>0</v>
      </c>
      <c r="F28" s="153">
        <v>0</v>
      </c>
      <c r="G28" s="153">
        <v>0</v>
      </c>
      <c r="H28" s="153">
        <v>0</v>
      </c>
      <c r="I28" s="153">
        <v>0</v>
      </c>
      <c r="J28" s="153">
        <v>0</v>
      </c>
      <c r="K28" s="253">
        <f t="shared" si="1"/>
        <v>0</v>
      </c>
      <c r="L28" s="78"/>
      <c r="M28" s="78"/>
      <c r="N28" s="78"/>
    </row>
    <row r="29" spans="1:14" s="52" customFormat="1" ht="15">
      <c r="A29" s="235" t="s">
        <v>47</v>
      </c>
      <c r="B29" s="278">
        <v>1</v>
      </c>
      <c r="C29" s="279">
        <v>1</v>
      </c>
      <c r="D29" s="237">
        <v>0</v>
      </c>
      <c r="E29" s="153">
        <v>0</v>
      </c>
      <c r="F29" s="153">
        <v>4</v>
      </c>
      <c r="G29" s="153">
        <v>5</v>
      </c>
      <c r="H29" s="153">
        <v>0</v>
      </c>
      <c r="I29" s="153">
        <v>0</v>
      </c>
      <c r="J29" s="153">
        <v>4</v>
      </c>
      <c r="K29" s="253">
        <f t="shared" si="1"/>
        <v>15</v>
      </c>
      <c r="L29" s="78"/>
      <c r="M29" s="78"/>
      <c r="N29" s="78"/>
    </row>
    <row r="30" spans="1:14" s="52" customFormat="1" ht="15">
      <c r="A30" s="235" t="s">
        <v>48</v>
      </c>
      <c r="B30" s="278">
        <v>0</v>
      </c>
      <c r="C30" s="279">
        <v>0</v>
      </c>
      <c r="D30" s="237">
        <v>0</v>
      </c>
      <c r="E30" s="153">
        <v>0</v>
      </c>
      <c r="F30" s="153">
        <v>0</v>
      </c>
      <c r="G30" s="153">
        <v>0</v>
      </c>
      <c r="H30" s="153">
        <v>0</v>
      </c>
      <c r="I30" s="153">
        <v>0</v>
      </c>
      <c r="J30" s="153">
        <v>0</v>
      </c>
      <c r="K30" s="253">
        <f t="shared" si="1"/>
        <v>0</v>
      </c>
      <c r="L30" s="78"/>
      <c r="M30" s="78"/>
      <c r="N30" s="78"/>
    </row>
    <row r="31" spans="1:14" s="52" customFormat="1" ht="15">
      <c r="A31" s="235" t="s">
        <v>49</v>
      </c>
      <c r="B31" s="278">
        <v>0</v>
      </c>
      <c r="C31" s="279">
        <v>0</v>
      </c>
      <c r="D31" s="237">
        <v>0</v>
      </c>
      <c r="E31" s="153">
        <v>0</v>
      </c>
      <c r="F31" s="153">
        <v>0</v>
      </c>
      <c r="G31" s="153">
        <v>0</v>
      </c>
      <c r="H31" s="153">
        <v>0</v>
      </c>
      <c r="I31" s="153">
        <v>0</v>
      </c>
      <c r="J31" s="153">
        <v>0</v>
      </c>
      <c r="K31" s="253">
        <f t="shared" si="1"/>
        <v>0</v>
      </c>
      <c r="L31" s="78"/>
      <c r="M31" s="78"/>
      <c r="N31" s="78"/>
    </row>
    <row r="32" spans="1:14" s="52" customFormat="1" ht="15">
      <c r="A32" s="245" t="s">
        <v>50</v>
      </c>
      <c r="B32" s="278">
        <v>18</v>
      </c>
      <c r="C32" s="279">
        <v>72</v>
      </c>
      <c r="D32" s="237">
        <v>12</v>
      </c>
      <c r="E32" s="153">
        <v>2</v>
      </c>
      <c r="F32" s="153">
        <v>162</v>
      </c>
      <c r="G32" s="153">
        <v>249</v>
      </c>
      <c r="H32" s="153">
        <v>1</v>
      </c>
      <c r="I32" s="153">
        <v>0</v>
      </c>
      <c r="J32" s="153">
        <v>48</v>
      </c>
      <c r="K32" s="253">
        <f t="shared" si="1"/>
        <v>564</v>
      </c>
      <c r="L32" s="78"/>
      <c r="M32" s="78"/>
      <c r="N32" s="78"/>
    </row>
    <row r="33" spans="1:14" s="52" customFormat="1" ht="15.75" thickBot="1">
      <c r="A33" s="235" t="s">
        <v>87</v>
      </c>
      <c r="B33" s="280">
        <v>0</v>
      </c>
      <c r="C33" s="282">
        <v>0</v>
      </c>
      <c r="D33" s="237">
        <v>0</v>
      </c>
      <c r="E33" s="153">
        <v>0</v>
      </c>
      <c r="F33" s="153">
        <v>0</v>
      </c>
      <c r="G33" s="153">
        <v>0</v>
      </c>
      <c r="H33" s="153">
        <v>0</v>
      </c>
      <c r="I33" s="153">
        <v>0</v>
      </c>
      <c r="J33" s="153">
        <v>0</v>
      </c>
      <c r="K33" s="254">
        <f t="shared" si="1"/>
        <v>0</v>
      </c>
      <c r="L33" s="78"/>
      <c r="M33" s="78"/>
      <c r="N33" s="78"/>
    </row>
    <row r="34" spans="1:24" ht="15.75" thickBot="1">
      <c r="A34" s="212" t="s">
        <v>124</v>
      </c>
      <c r="B34" s="308">
        <v>598</v>
      </c>
      <c r="C34" s="249" t="s">
        <v>299</v>
      </c>
      <c r="D34" s="82"/>
      <c r="E34" s="82"/>
      <c r="F34" s="82"/>
      <c r="G34" s="82"/>
      <c r="H34" s="82"/>
      <c r="I34" s="82"/>
      <c r="J34" s="94" t="s">
        <v>288</v>
      </c>
      <c r="K34" s="124">
        <f>SUM(K25:K33)</f>
        <v>711</v>
      </c>
      <c r="L34" s="77"/>
      <c r="M34" s="77"/>
      <c r="N34" s="77"/>
      <c r="O34" s="77"/>
      <c r="P34" s="77"/>
      <c r="Q34" s="77"/>
      <c r="R34" s="77"/>
      <c r="S34" s="77"/>
      <c r="T34" s="77"/>
      <c r="U34" s="78"/>
      <c r="V34" s="78"/>
      <c r="W34" s="78"/>
      <c r="X34" s="78"/>
    </row>
    <row r="35" spans="2:24" s="70" customFormat="1" ht="15.75">
      <c r="B35" s="85"/>
      <c r="C35" s="81"/>
      <c r="D35" s="82"/>
      <c r="E35" s="82"/>
      <c r="F35" s="82"/>
      <c r="G35" s="82"/>
      <c r="H35" s="82"/>
      <c r="I35" s="82"/>
      <c r="J35" s="82"/>
      <c r="K35" s="82"/>
      <c r="L35" s="77"/>
      <c r="M35" s="77"/>
      <c r="N35" s="77"/>
      <c r="O35" s="77"/>
      <c r="P35" s="77"/>
      <c r="Q35" s="77"/>
      <c r="R35" s="77"/>
      <c r="S35" s="77"/>
      <c r="T35" s="77"/>
      <c r="U35" s="78"/>
      <c r="V35" s="78"/>
      <c r="W35" s="78"/>
      <c r="X35" s="78"/>
    </row>
    <row r="36" spans="1:20" s="70" customFormat="1" ht="15">
      <c r="A36" s="84"/>
      <c r="B36" s="85"/>
      <c r="K36" s="69"/>
      <c r="L36" s="69"/>
      <c r="M36" s="69"/>
      <c r="N36" s="69"/>
      <c r="O36" s="69"/>
      <c r="P36" s="69"/>
      <c r="Q36" s="69"/>
      <c r="R36" s="69"/>
      <c r="S36" s="69"/>
      <c r="T36" s="69"/>
    </row>
    <row r="37" spans="1:24" ht="69.75" customHeight="1">
      <c r="A37" s="134" t="s">
        <v>262</v>
      </c>
      <c r="B37" s="356" t="s">
        <v>74</v>
      </c>
      <c r="C37" s="356"/>
      <c r="U37" s="41"/>
      <c r="V37" s="41"/>
      <c r="W37" s="41"/>
      <c r="X37" s="41"/>
    </row>
    <row r="38" spans="1:24" ht="24.75" customHeight="1">
      <c r="A38" s="357" t="s">
        <v>163</v>
      </c>
      <c r="B38" s="359" t="s">
        <v>43</v>
      </c>
      <c r="C38" s="360"/>
      <c r="U38" s="41"/>
      <c r="V38" s="41"/>
      <c r="W38" s="41"/>
      <c r="X38" s="41"/>
    </row>
    <row r="39" spans="1:24" ht="30.75" thickBot="1">
      <c r="A39" s="358"/>
      <c r="B39" s="246" t="s">
        <v>64</v>
      </c>
      <c r="C39" s="246" t="s">
        <v>59</v>
      </c>
      <c r="U39" s="41"/>
      <c r="V39" s="41"/>
      <c r="W39" s="41"/>
      <c r="X39" s="41"/>
    </row>
    <row r="40" spans="1:24" ht="15" customHeight="1">
      <c r="A40" s="247" t="s">
        <v>205</v>
      </c>
      <c r="B40" s="309">
        <v>0</v>
      </c>
      <c r="C40" s="310">
        <v>1</v>
      </c>
      <c r="U40" s="41"/>
      <c r="V40" s="41"/>
      <c r="W40" s="41"/>
      <c r="X40" s="41"/>
    </row>
    <row r="41" spans="1:24" ht="15" customHeight="1" thickBot="1">
      <c r="A41" s="247" t="s">
        <v>206</v>
      </c>
      <c r="B41" s="311">
        <v>0</v>
      </c>
      <c r="C41" s="312">
        <v>1</v>
      </c>
      <c r="U41" s="41"/>
      <c r="V41" s="41"/>
      <c r="W41" s="41"/>
      <c r="X41" s="41"/>
    </row>
    <row r="42" spans="1:24" ht="18" customHeight="1" thickBot="1">
      <c r="A42" s="212" t="s">
        <v>124</v>
      </c>
      <c r="B42" s="308">
        <v>2</v>
      </c>
      <c r="C42" s="81"/>
      <c r="U42" s="41"/>
      <c r="V42" s="41"/>
      <c r="W42" s="41"/>
      <c r="X42" s="41"/>
    </row>
    <row r="43" ht="12.75">
      <c r="A43" s="249" t="s">
        <v>299</v>
      </c>
    </row>
    <row r="44" ht="12.75"/>
  </sheetData>
  <sheetProtection password="C482" sheet="1" objects="1" scenarios="1"/>
  <mergeCells count="17">
    <mergeCell ref="B22:J22"/>
    <mergeCell ref="B8:J8"/>
    <mergeCell ref="A9:A10"/>
    <mergeCell ref="A23:A24"/>
    <mergeCell ref="B9:D9"/>
    <mergeCell ref="E9:E10"/>
    <mergeCell ref="F9:J9"/>
    <mergeCell ref="K9:K10"/>
    <mergeCell ref="K23:K24"/>
    <mergeCell ref="B37:C37"/>
    <mergeCell ref="A38:A39"/>
    <mergeCell ref="B38:C38"/>
    <mergeCell ref="C1:D1"/>
    <mergeCell ref="A5:F5"/>
    <mergeCell ref="B23:D23"/>
    <mergeCell ref="E23:E24"/>
    <mergeCell ref="F23:J23"/>
  </mergeCells>
  <conditionalFormatting sqref="K3">
    <cfRule type="expression" priority="1" dxfId="2" stopIfTrue="1">
      <formula>K3&lt;=(J3*0.7)</formula>
    </cfRule>
    <cfRule type="expression" priority="2" dxfId="1" stopIfTrue="1">
      <formula>AND(K3&gt;(J3*0.7),(K3&lt;J3))</formula>
    </cfRule>
    <cfRule type="expression" priority="3" dxfId="0" stopIfTrue="1">
      <formula>(K3=J3)</formula>
    </cfRule>
  </conditionalFormatting>
  <printOptions horizontalCentered="1"/>
  <pageMargins left="0.2755905511811024" right="0.2755905511811024" top="0.4330708661417323" bottom="0.3937007874015748" header="0.31496062992125984" footer="0.3937007874015748"/>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HSCIC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SALT_Proforma_2014-15_v1.0_forcollection</dc:title>
  <dc:subject/>
  <dc:creator>GBirktel</dc:creator>
  <cp:keywords/>
  <dc:description/>
  <cp:lastModifiedBy>s149</cp:lastModifiedBy>
  <cp:lastPrinted>2015-05-26T09:28:44Z</cp:lastPrinted>
  <dcterms:created xsi:type="dcterms:W3CDTF">2013-03-06T17:35:49Z</dcterms:created>
  <dcterms:modified xsi:type="dcterms:W3CDTF">2017-01-16T09:06:25Z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0x010100552DC778D2E0A34C94ED4A929C27F196</vt:lpwstr>
  </property>
  <property fmtid="{D5CDD505-2E9C-101B-9397-08002B2CF9AE}" pid="3" name="IC Transformation Types">
    <vt:lpwstr/>
  </property>
  <property fmtid="{D5CDD505-2E9C-101B-9397-08002B2CF9AE}" pid="4" name="IC Latest">
    <vt:lpwstr>0</vt:lpwstr>
  </property>
  <property fmtid="{D5CDD505-2E9C-101B-9397-08002B2CF9AE}" pid="5" name="IC Form Type">
    <vt:lpwstr/>
  </property>
  <property fmtid="{D5CDD505-2E9C-101B-9397-08002B2CF9AE}" pid="6" name="PublishingExpirationDate">
    <vt:lpwstr/>
  </property>
  <property fmtid="{D5CDD505-2E9C-101B-9397-08002B2CF9AE}" pid="7" name="PublishingStartDate">
    <vt:lpwstr/>
  </property>
</Properties>
</file>